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docProps/custom.xml" ContentType="application/vnd.openxmlformats-officedocument.custom-properties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ml.chartshapes+xml"/>
  <Default Extension="emf" ContentType="image/x-emf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15480" windowHeight="11580" tabRatio="666" activeTab="8"/>
  </bookViews>
  <sheets>
    <sheet name="Fig1" sheetId="15" r:id="rId1"/>
    <sheet name="Fig2" sheetId="23" r:id="rId2"/>
    <sheet name="Fig3" sheetId="25" r:id="rId3"/>
    <sheet name="Fig4" sheetId="32" r:id="rId4"/>
    <sheet name="Fig5" sheetId="27" r:id="rId5"/>
    <sheet name="Fig6" sheetId="40" r:id="rId6"/>
    <sheet name="Fig7" sheetId="37" r:id="rId7"/>
    <sheet name="Fig8" sheetId="38" r:id="rId8"/>
    <sheet name="Fig9" sheetId="43" r:id="rId9"/>
    <sheet name="Fig10" sheetId="45" r:id="rId10"/>
    <sheet name="Fig1_data" sheetId="14" r:id="rId11"/>
    <sheet name="Fig2_data" sheetId="22" r:id="rId12"/>
    <sheet name="Fig3_data" sheetId="24" r:id="rId13"/>
    <sheet name="Fig4_data" sheetId="31" r:id="rId14"/>
    <sheet name="Fig5_data" sheetId="26" r:id="rId15"/>
    <sheet name="Fig6_data" sheetId="39" r:id="rId16"/>
    <sheet name="Fig7_data" sheetId="35" r:id="rId17"/>
    <sheet name="Fig8_data" sheetId="36" r:id="rId18"/>
    <sheet name="Fig9_data" sheetId="44" r:id="rId19"/>
    <sheet name="Fig10_data" sheetId="46" r:id="rId20"/>
  </sheets>
  <calcPr calcId="125725"/>
</workbook>
</file>

<file path=xl/calcChain.xml><?xml version="1.0" encoding="utf-8"?>
<calcChain xmlns="http://schemas.openxmlformats.org/spreadsheetml/2006/main">
  <c r="L78" i="26"/>
  <c r="L79"/>
  <c r="L80"/>
  <c r="L81"/>
  <c r="L82"/>
  <c r="L77"/>
  <c r="J1065" i="31"/>
  <c r="G1066"/>
  <c r="G1065"/>
  <c r="H179" i="46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J178" s="1"/>
  <c r="C20" i="44"/>
  <c r="B20" s="1"/>
  <c r="C19"/>
  <c r="B19" s="1"/>
  <c r="C18"/>
  <c r="B18" s="1"/>
  <c r="C17"/>
  <c r="B17" s="1"/>
  <c r="C16"/>
  <c r="B16" s="1"/>
  <c r="C15"/>
  <c r="B15" s="1"/>
  <c r="C14"/>
  <c r="B14" s="1"/>
  <c r="C13"/>
  <c r="B13" s="1"/>
  <c r="C12"/>
  <c r="B12" s="1"/>
  <c r="C11"/>
  <c r="B11" s="1"/>
  <c r="C10"/>
  <c r="B10" s="1"/>
  <c r="C9"/>
  <c r="B9" s="1"/>
  <c r="C8"/>
  <c r="B8" s="1"/>
  <c r="C7"/>
  <c r="B7" s="1"/>
  <c r="C6"/>
  <c r="B6" s="1"/>
  <c r="C5"/>
  <c r="B5" s="1"/>
  <c r="C4"/>
  <c r="B4" s="1"/>
  <c r="C3"/>
  <c r="B3" s="1"/>
  <c r="C2"/>
  <c r="B2" s="1"/>
  <c r="J3" i="46" l="1"/>
  <c r="J5"/>
  <c r="J7"/>
  <c r="J9"/>
  <c r="J11"/>
  <c r="J13"/>
  <c r="J15"/>
  <c r="J17"/>
  <c r="J19"/>
  <c r="J21"/>
  <c r="J23"/>
  <c r="J25"/>
  <c r="J27"/>
  <c r="J29"/>
  <c r="J31"/>
  <c r="J33"/>
  <c r="J35"/>
  <c r="J37"/>
  <c r="J39"/>
  <c r="J41"/>
  <c r="J43"/>
  <c r="J45"/>
  <c r="J47"/>
  <c r="J49"/>
  <c r="J51"/>
  <c r="J53"/>
  <c r="J55"/>
  <c r="J57"/>
  <c r="J59"/>
  <c r="J61"/>
  <c r="J63"/>
  <c r="J65"/>
  <c r="J67"/>
  <c r="J69"/>
  <c r="J71"/>
  <c r="J73"/>
  <c r="J75"/>
  <c r="J77"/>
  <c r="J79"/>
  <c r="J81"/>
  <c r="J83"/>
  <c r="J85"/>
  <c r="J87"/>
  <c r="J89"/>
  <c r="J91"/>
  <c r="J93"/>
  <c r="J95"/>
  <c r="J97"/>
  <c r="J99"/>
  <c r="J101"/>
  <c r="J103"/>
  <c r="J105"/>
  <c r="J107"/>
  <c r="J109"/>
  <c r="J111"/>
  <c r="J113"/>
  <c r="J115"/>
  <c r="J117"/>
  <c r="J119"/>
  <c r="J121"/>
  <c r="J123"/>
  <c r="J125"/>
  <c r="J127"/>
  <c r="J129"/>
  <c r="J131"/>
  <c r="J133"/>
  <c r="J135"/>
  <c r="J137"/>
  <c r="J139"/>
  <c r="J141"/>
  <c r="J143"/>
  <c r="J145"/>
  <c r="J147"/>
  <c r="J149"/>
  <c r="J151"/>
  <c r="J153"/>
  <c r="J155"/>
  <c r="J157"/>
  <c r="J159"/>
  <c r="J161"/>
  <c r="J163"/>
  <c r="J165"/>
  <c r="J167"/>
  <c r="J169"/>
  <c r="J171"/>
  <c r="J173"/>
  <c r="J175"/>
  <c r="J177"/>
  <c r="J179"/>
  <c r="J2"/>
  <c r="J4"/>
  <c r="J6"/>
  <c r="J8"/>
  <c r="J10"/>
  <c r="J12"/>
  <c r="J14"/>
  <c r="J16"/>
  <c r="J18"/>
  <c r="J20"/>
  <c r="J22"/>
  <c r="J24"/>
  <c r="J26"/>
  <c r="J28"/>
  <c r="J30"/>
  <c r="J32"/>
  <c r="J34"/>
  <c r="J36"/>
  <c r="J38"/>
  <c r="J40"/>
  <c r="J42"/>
  <c r="J44"/>
  <c r="J46"/>
  <c r="J48"/>
  <c r="J50"/>
  <c r="J52"/>
  <c r="J54"/>
  <c r="J56"/>
  <c r="J58"/>
  <c r="J60"/>
  <c r="J62"/>
  <c r="J64"/>
  <c r="J66"/>
  <c r="J68"/>
  <c r="J70"/>
  <c r="J72"/>
  <c r="J74"/>
  <c r="J76"/>
  <c r="J78"/>
  <c r="J80"/>
  <c r="J82"/>
  <c r="J84"/>
  <c r="J86"/>
  <c r="J88"/>
  <c r="J90"/>
  <c r="J92"/>
  <c r="J94"/>
  <c r="J96"/>
  <c r="J98"/>
  <c r="J100"/>
  <c r="J102"/>
  <c r="J104"/>
  <c r="J106"/>
  <c r="J108"/>
  <c r="J110"/>
  <c r="J112"/>
  <c r="J114"/>
  <c r="J116"/>
  <c r="J118"/>
  <c r="J120"/>
  <c r="J122"/>
  <c r="J124"/>
  <c r="J126"/>
  <c r="J128"/>
  <c r="J130"/>
  <c r="J132"/>
  <c r="J134"/>
  <c r="J136"/>
  <c r="J138"/>
  <c r="J140"/>
  <c r="J142"/>
  <c r="J144"/>
  <c r="J146"/>
  <c r="J148"/>
  <c r="J150"/>
  <c r="J152"/>
  <c r="J154"/>
  <c r="J156"/>
  <c r="J158"/>
  <c r="J160"/>
  <c r="J162"/>
  <c r="J164"/>
  <c r="J166"/>
  <c r="J168"/>
  <c r="J170"/>
  <c r="J172"/>
  <c r="J174"/>
  <c r="J176"/>
  <c r="L117" i="14"/>
  <c r="M118"/>
  <c r="J118"/>
  <c r="K118"/>
  <c r="I118"/>
  <c r="T55" i="24"/>
  <c r="N55"/>
  <c r="C62"/>
  <c r="B62" s="1"/>
  <c r="C63"/>
  <c r="B63" s="1"/>
  <c r="C64"/>
  <c r="B64" s="1"/>
  <c r="C65"/>
  <c r="B65" s="1"/>
  <c r="Y22" i="22"/>
  <c r="Z22"/>
  <c r="AA22"/>
  <c r="AB22"/>
  <c r="X23"/>
  <c r="Y23"/>
  <c r="Z23"/>
  <c r="AA23"/>
  <c r="AB23"/>
  <c r="AB15"/>
  <c r="AA15"/>
  <c r="Z15"/>
  <c r="Y15"/>
  <c r="X15"/>
  <c r="M15"/>
  <c r="L15"/>
  <c r="N15"/>
  <c r="K15"/>
  <c r="J15"/>
  <c r="D23"/>
  <c r="E23"/>
  <c r="F23"/>
  <c r="G23"/>
  <c r="H23"/>
  <c r="D22"/>
  <c r="X22" s="1"/>
  <c r="E22"/>
  <c r="F22"/>
  <c r="G22"/>
  <c r="H22"/>
  <c r="C22"/>
  <c r="B22" s="1"/>
  <c r="C23"/>
  <c r="B23" s="1"/>
  <c r="C24"/>
  <c r="B24" s="1"/>
  <c r="C25"/>
  <c r="B25" s="1"/>
  <c r="C21" i="39" l="1"/>
  <c r="B21" s="1"/>
  <c r="C20"/>
  <c r="B20" s="1"/>
  <c r="C19"/>
  <c r="B19"/>
  <c r="C18"/>
  <c r="B18" s="1"/>
  <c r="C17"/>
  <c r="B17"/>
  <c r="C16"/>
  <c r="B16" s="1"/>
  <c r="C15"/>
  <c r="B15"/>
  <c r="C14"/>
  <c r="B14" s="1"/>
  <c r="C13"/>
  <c r="B13"/>
  <c r="C12"/>
  <c r="B12" s="1"/>
  <c r="C11"/>
  <c r="B11"/>
  <c r="C10"/>
  <c r="B10" s="1"/>
  <c r="C9"/>
  <c r="B9"/>
  <c r="C8"/>
  <c r="B8" s="1"/>
  <c r="C7"/>
  <c r="B7"/>
  <c r="C6"/>
  <c r="B6" s="1"/>
  <c r="C5"/>
  <c r="B5"/>
  <c r="C4"/>
  <c r="B4" s="1"/>
  <c r="C3"/>
  <c r="B3"/>
  <c r="C2"/>
  <c r="B2" s="1"/>
  <c r="B951" i="31" l="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950"/>
  <c r="B938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9"/>
  <c r="B940"/>
  <c r="B941"/>
  <c r="B942"/>
  <c r="B943"/>
  <c r="B944"/>
  <c r="B945"/>
  <c r="B946"/>
  <c r="B947"/>
  <c r="B948"/>
  <c r="B949"/>
  <c r="B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4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2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2"/>
  <c r="B3" i="36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B3" i="35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M76" i="26"/>
  <c r="M77"/>
  <c r="M78"/>
  <c r="M79"/>
  <c r="M80"/>
  <c r="M75"/>
  <c r="O74"/>
  <c r="O75"/>
  <c r="O76"/>
  <c r="O77"/>
  <c r="O78"/>
  <c r="O73"/>
  <c r="C1065" i="31"/>
  <c r="C1066"/>
  <c r="C1067"/>
  <c r="C1068"/>
  <c r="C1069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2"/>
  <c r="D223" i="26"/>
  <c r="D220"/>
  <c r="K75" s="1"/>
  <c r="D217"/>
  <c r="D214"/>
  <c r="K73" s="1"/>
  <c r="N73" s="1"/>
  <c r="D211"/>
  <c r="D208"/>
  <c r="D205"/>
  <c r="D202"/>
  <c r="K69" s="1"/>
  <c r="D199"/>
  <c r="D196"/>
  <c r="D193"/>
  <c r="D190"/>
  <c r="D187"/>
  <c r="D184"/>
  <c r="D181"/>
  <c r="D178"/>
  <c r="K61" s="1"/>
  <c r="D175"/>
  <c r="D172"/>
  <c r="D169"/>
  <c r="D166"/>
  <c r="K57" s="1"/>
  <c r="D163"/>
  <c r="D160"/>
  <c r="D157"/>
  <c r="D154"/>
  <c r="D151"/>
  <c r="D148"/>
  <c r="D145"/>
  <c r="D142"/>
  <c r="K49" s="1"/>
  <c r="D139"/>
  <c r="D136"/>
  <c r="D133"/>
  <c r="D130"/>
  <c r="K45" s="1"/>
  <c r="D127"/>
  <c r="D124"/>
  <c r="D121"/>
  <c r="D118"/>
  <c r="D115"/>
  <c r="D112"/>
  <c r="D109"/>
  <c r="D106"/>
  <c r="K37" s="1"/>
  <c r="D103"/>
  <c r="D100"/>
  <c r="D97"/>
  <c r="D94"/>
  <c r="K33" s="1"/>
  <c r="D91"/>
  <c r="D88"/>
  <c r="D85"/>
  <c r="J82"/>
  <c r="I82" s="1"/>
  <c r="D82"/>
  <c r="J81"/>
  <c r="I81" s="1"/>
  <c r="J80"/>
  <c r="I80" s="1"/>
  <c r="J79"/>
  <c r="I79" s="1"/>
  <c r="D79"/>
  <c r="J78"/>
  <c r="I78" s="1"/>
  <c r="J77"/>
  <c r="I77" s="1"/>
  <c r="K76"/>
  <c r="J76"/>
  <c r="I76" s="1"/>
  <c r="D76"/>
  <c r="J75"/>
  <c r="I75" s="1"/>
  <c r="K74"/>
  <c r="M74" s="1"/>
  <c r="J74"/>
  <c r="I74" s="1"/>
  <c r="J73"/>
  <c r="I73" s="1"/>
  <c r="D73"/>
  <c r="K72"/>
  <c r="O72" s="1"/>
  <c r="J72"/>
  <c r="I72" s="1"/>
  <c r="K71"/>
  <c r="J71"/>
  <c r="I71" s="1"/>
  <c r="K70"/>
  <c r="J70"/>
  <c r="I70" s="1"/>
  <c r="D70"/>
  <c r="K25" s="1"/>
  <c r="J69"/>
  <c r="I69" s="1"/>
  <c r="K68"/>
  <c r="J68"/>
  <c r="I68" s="1"/>
  <c r="K67"/>
  <c r="J67"/>
  <c r="I67" s="1"/>
  <c r="D67"/>
  <c r="K66"/>
  <c r="J66"/>
  <c r="I66" s="1"/>
  <c r="K65"/>
  <c r="J65"/>
  <c r="I65" s="1"/>
  <c r="K64"/>
  <c r="J64"/>
  <c r="I64" s="1"/>
  <c r="D64"/>
  <c r="K23" s="1"/>
  <c r="K63"/>
  <c r="J63"/>
  <c r="I63" s="1"/>
  <c r="K62"/>
  <c r="J62"/>
  <c r="I62" s="1"/>
  <c r="J61"/>
  <c r="I61" s="1"/>
  <c r="D61"/>
  <c r="K60"/>
  <c r="J60"/>
  <c r="I60" s="1"/>
  <c r="K59"/>
  <c r="J59"/>
  <c r="I59" s="1"/>
  <c r="K58"/>
  <c r="J58"/>
  <c r="I58" s="1"/>
  <c r="D58"/>
  <c r="K21" s="1"/>
  <c r="J57"/>
  <c r="I57" s="1"/>
  <c r="K56"/>
  <c r="J56"/>
  <c r="I56" s="1"/>
  <c r="K55"/>
  <c r="J55"/>
  <c r="I55" s="1"/>
  <c r="D55"/>
  <c r="K20" s="1"/>
  <c r="K54"/>
  <c r="J54"/>
  <c r="I54" s="1"/>
  <c r="K53"/>
  <c r="J53"/>
  <c r="I53" s="1"/>
  <c r="K52"/>
  <c r="J52"/>
  <c r="I52" s="1"/>
  <c r="D52"/>
  <c r="K19" s="1"/>
  <c r="K51"/>
  <c r="J51"/>
  <c r="I51" s="1"/>
  <c r="K50"/>
  <c r="J50"/>
  <c r="I50" s="1"/>
  <c r="J49"/>
  <c r="I49" s="1"/>
  <c r="D49"/>
  <c r="K18" s="1"/>
  <c r="K48"/>
  <c r="J48"/>
  <c r="I48" s="1"/>
  <c r="K47"/>
  <c r="J47"/>
  <c r="I47" s="1"/>
  <c r="K46"/>
  <c r="J46"/>
  <c r="I46" s="1"/>
  <c r="D46"/>
  <c r="K17" s="1"/>
  <c r="J45"/>
  <c r="I45" s="1"/>
  <c r="K44"/>
  <c r="J44"/>
  <c r="I44" s="1"/>
  <c r="K43"/>
  <c r="J43"/>
  <c r="I43" s="1"/>
  <c r="D43"/>
  <c r="K16" s="1"/>
  <c r="K42"/>
  <c r="J42"/>
  <c r="I42" s="1"/>
  <c r="K41"/>
  <c r="J41"/>
  <c r="I41" s="1"/>
  <c r="K40"/>
  <c r="J40"/>
  <c r="I40" s="1"/>
  <c r="D40"/>
  <c r="K15" s="1"/>
  <c r="K39"/>
  <c r="J39"/>
  <c r="I39" s="1"/>
  <c r="K38"/>
  <c r="J38"/>
  <c r="I38" s="1"/>
  <c r="J37"/>
  <c r="I37" s="1"/>
  <c r="D37"/>
  <c r="K36"/>
  <c r="J36"/>
  <c r="I36" s="1"/>
  <c r="K35"/>
  <c r="J35"/>
  <c r="I35" s="1"/>
  <c r="K34"/>
  <c r="J34"/>
  <c r="I34" s="1"/>
  <c r="D34"/>
  <c r="K13" s="1"/>
  <c r="J33"/>
  <c r="I33" s="1"/>
  <c r="K32"/>
  <c r="J32"/>
  <c r="I32" s="1"/>
  <c r="K31"/>
  <c r="J31"/>
  <c r="I31" s="1"/>
  <c r="D31"/>
  <c r="K12" s="1"/>
  <c r="K30"/>
  <c r="J30"/>
  <c r="I30" s="1"/>
  <c r="K29"/>
  <c r="J29"/>
  <c r="I29" s="1"/>
  <c r="K28"/>
  <c r="J28"/>
  <c r="I28" s="1"/>
  <c r="D28"/>
  <c r="K11" s="1"/>
  <c r="K27"/>
  <c r="J27"/>
  <c r="I27" s="1"/>
  <c r="K26"/>
  <c r="J26"/>
  <c r="I26" s="1"/>
  <c r="J25"/>
  <c r="I25" s="1"/>
  <c r="D25"/>
  <c r="K10" s="1"/>
  <c r="K24"/>
  <c r="J24"/>
  <c r="I24" s="1"/>
  <c r="J23"/>
  <c r="I23" s="1"/>
  <c r="K22"/>
  <c r="J22"/>
  <c r="I22" s="1"/>
  <c r="D22"/>
  <c r="J21"/>
  <c r="I21" s="1"/>
  <c r="J20"/>
  <c r="I20" s="1"/>
  <c r="J19"/>
  <c r="I19" s="1"/>
  <c r="D19"/>
  <c r="J18"/>
  <c r="I18" s="1"/>
  <c r="J17"/>
  <c r="I17" s="1"/>
  <c r="J16"/>
  <c r="I16" s="1"/>
  <c r="D16"/>
  <c r="J15"/>
  <c r="I15" s="1"/>
  <c r="K14"/>
  <c r="J14"/>
  <c r="I14" s="1"/>
  <c r="J13"/>
  <c r="I13" s="1"/>
  <c r="D13"/>
  <c r="K6" s="1"/>
  <c r="J12"/>
  <c r="I12" s="1"/>
  <c r="J11"/>
  <c r="I11" s="1"/>
  <c r="J10"/>
  <c r="I10" s="1"/>
  <c r="D10"/>
  <c r="K5" s="1"/>
  <c r="K9"/>
  <c r="J9"/>
  <c r="I9" s="1"/>
  <c r="K8"/>
  <c r="J8"/>
  <c r="I8" s="1"/>
  <c r="K7"/>
  <c r="J7"/>
  <c r="I7" s="1"/>
  <c r="D7"/>
  <c r="K4" s="1"/>
  <c r="J6"/>
  <c r="I6" s="1"/>
  <c r="J5"/>
  <c r="I5" s="1"/>
  <c r="J4"/>
  <c r="I4"/>
  <c r="D4"/>
  <c r="K3" s="1"/>
  <c r="J3"/>
  <c r="I3" s="1"/>
  <c r="L76" l="1"/>
  <c r="J55" i="24"/>
  <c r="P55" s="1"/>
  <c r="K55"/>
  <c r="Q55" s="1"/>
  <c r="C61"/>
  <c r="B61" s="1"/>
  <c r="C60"/>
  <c r="B60" s="1"/>
  <c r="C59"/>
  <c r="B59" s="1"/>
  <c r="C58"/>
  <c r="B58" s="1"/>
  <c r="C57"/>
  <c r="B57" s="1"/>
  <c r="C56"/>
  <c r="B56" s="1"/>
  <c r="M55"/>
  <c r="S55" s="1"/>
  <c r="L55"/>
  <c r="R55" s="1"/>
  <c r="C55"/>
  <c r="B55" s="1"/>
  <c r="N54"/>
  <c r="M54"/>
  <c r="L54"/>
  <c r="K54"/>
  <c r="J54"/>
  <c r="C54"/>
  <c r="B54" s="1"/>
  <c r="N53"/>
  <c r="M53"/>
  <c r="L53"/>
  <c r="K53"/>
  <c r="J53"/>
  <c r="C53"/>
  <c r="B53"/>
  <c r="N52"/>
  <c r="M52"/>
  <c r="L52"/>
  <c r="K52"/>
  <c r="J52"/>
  <c r="C52"/>
  <c r="B52"/>
  <c r="N51"/>
  <c r="M51"/>
  <c r="L51"/>
  <c r="K51"/>
  <c r="J51"/>
  <c r="C51"/>
  <c r="B51"/>
  <c r="N50"/>
  <c r="M50"/>
  <c r="L50"/>
  <c r="K50"/>
  <c r="J50"/>
  <c r="C50"/>
  <c r="B50" s="1"/>
  <c r="N49"/>
  <c r="M49"/>
  <c r="L49"/>
  <c r="K49"/>
  <c r="J49"/>
  <c r="C49"/>
  <c r="B49"/>
  <c r="N48"/>
  <c r="M48"/>
  <c r="L48"/>
  <c r="K48"/>
  <c r="J48"/>
  <c r="C48"/>
  <c r="B48" s="1"/>
  <c r="N47"/>
  <c r="M47"/>
  <c r="L47"/>
  <c r="K47"/>
  <c r="J47"/>
  <c r="C47"/>
  <c r="B47"/>
  <c r="N46"/>
  <c r="M46"/>
  <c r="L46"/>
  <c r="K46"/>
  <c r="J46"/>
  <c r="C46"/>
  <c r="B46" s="1"/>
  <c r="N45"/>
  <c r="M45"/>
  <c r="L45"/>
  <c r="K45"/>
  <c r="J45"/>
  <c r="C45"/>
  <c r="B45" s="1"/>
  <c r="N44"/>
  <c r="M44"/>
  <c r="L44"/>
  <c r="K44"/>
  <c r="J44"/>
  <c r="C44"/>
  <c r="B44" s="1"/>
  <c r="N43"/>
  <c r="M43"/>
  <c r="L43"/>
  <c r="K43"/>
  <c r="J43"/>
  <c r="C43"/>
  <c r="B43"/>
  <c r="N42"/>
  <c r="M42"/>
  <c r="L42"/>
  <c r="K42"/>
  <c r="J42"/>
  <c r="C42"/>
  <c r="B42" s="1"/>
  <c r="N41"/>
  <c r="M41"/>
  <c r="L41"/>
  <c r="K41"/>
  <c r="J41"/>
  <c r="C41"/>
  <c r="B41"/>
  <c r="N40"/>
  <c r="M40"/>
  <c r="L40"/>
  <c r="K40"/>
  <c r="J40"/>
  <c r="C40"/>
  <c r="B40" s="1"/>
  <c r="N39"/>
  <c r="M39"/>
  <c r="L39"/>
  <c r="K39"/>
  <c r="J39"/>
  <c r="C39"/>
  <c r="B39"/>
  <c r="N38"/>
  <c r="M38"/>
  <c r="L38"/>
  <c r="K38"/>
  <c r="J38"/>
  <c r="C38"/>
  <c r="B38" s="1"/>
  <c r="N37"/>
  <c r="M37"/>
  <c r="L37"/>
  <c r="K37"/>
  <c r="J37"/>
  <c r="C37"/>
  <c r="B37"/>
  <c r="N36"/>
  <c r="M36"/>
  <c r="L36"/>
  <c r="K36"/>
  <c r="J36"/>
  <c r="C36"/>
  <c r="B36" s="1"/>
  <c r="N35"/>
  <c r="M35"/>
  <c r="L35"/>
  <c r="K35"/>
  <c r="J35"/>
  <c r="C35"/>
  <c r="B35"/>
  <c r="N34"/>
  <c r="M34"/>
  <c r="L34"/>
  <c r="K34"/>
  <c r="J34"/>
  <c r="C34"/>
  <c r="B34" s="1"/>
  <c r="N33"/>
  <c r="M33"/>
  <c r="L33"/>
  <c r="K33"/>
  <c r="J33"/>
  <c r="C33"/>
  <c r="B33"/>
  <c r="N32"/>
  <c r="M32"/>
  <c r="L32"/>
  <c r="K32"/>
  <c r="J32"/>
  <c r="C32"/>
  <c r="B32" s="1"/>
  <c r="N31"/>
  <c r="M31"/>
  <c r="L31"/>
  <c r="K31"/>
  <c r="J31"/>
  <c r="C31"/>
  <c r="B31"/>
  <c r="N30"/>
  <c r="M30"/>
  <c r="L30"/>
  <c r="K30"/>
  <c r="J30"/>
  <c r="C30"/>
  <c r="B30" s="1"/>
  <c r="N29"/>
  <c r="M29"/>
  <c r="L29"/>
  <c r="K29"/>
  <c r="J29"/>
  <c r="C29"/>
  <c r="B29"/>
  <c r="N28"/>
  <c r="M28"/>
  <c r="L28"/>
  <c r="K28"/>
  <c r="J28"/>
  <c r="C28"/>
  <c r="B28" s="1"/>
  <c r="N27"/>
  <c r="M27"/>
  <c r="L27"/>
  <c r="K27"/>
  <c r="J27"/>
  <c r="C27"/>
  <c r="B27"/>
  <c r="N26"/>
  <c r="M26"/>
  <c r="L26"/>
  <c r="K26"/>
  <c r="J26"/>
  <c r="C26"/>
  <c r="B26" s="1"/>
  <c r="N25"/>
  <c r="M25"/>
  <c r="L25"/>
  <c r="K25"/>
  <c r="J25"/>
  <c r="C25"/>
  <c r="B25"/>
  <c r="N24"/>
  <c r="M24"/>
  <c r="L24"/>
  <c r="K24"/>
  <c r="J24"/>
  <c r="C24"/>
  <c r="B24" s="1"/>
  <c r="N23"/>
  <c r="M23"/>
  <c r="L23"/>
  <c r="K23"/>
  <c r="J23"/>
  <c r="C23"/>
  <c r="B23"/>
  <c r="N22"/>
  <c r="M22"/>
  <c r="L22"/>
  <c r="K22"/>
  <c r="J22"/>
  <c r="C22"/>
  <c r="B22" s="1"/>
  <c r="N21"/>
  <c r="M21"/>
  <c r="L21"/>
  <c r="K21"/>
  <c r="J21"/>
  <c r="C21"/>
  <c r="B21" s="1"/>
  <c r="N20"/>
  <c r="M20"/>
  <c r="L20"/>
  <c r="K20"/>
  <c r="J20"/>
  <c r="C20"/>
  <c r="B20" s="1"/>
  <c r="N19"/>
  <c r="M19"/>
  <c r="L19"/>
  <c r="K19"/>
  <c r="J19"/>
  <c r="C19"/>
  <c r="B19"/>
  <c r="N18"/>
  <c r="M18"/>
  <c r="L18"/>
  <c r="K18"/>
  <c r="J18"/>
  <c r="C18"/>
  <c r="B18" s="1"/>
  <c r="N17"/>
  <c r="M17"/>
  <c r="L17"/>
  <c r="K17"/>
  <c r="J17"/>
  <c r="C17"/>
  <c r="B17" s="1"/>
  <c r="N16"/>
  <c r="M16"/>
  <c r="L16"/>
  <c r="K16"/>
  <c r="J16"/>
  <c r="C16"/>
  <c r="B16" s="1"/>
  <c r="N15"/>
  <c r="M15"/>
  <c r="L15"/>
  <c r="K15"/>
  <c r="J15"/>
  <c r="C15"/>
  <c r="B15"/>
  <c r="N14"/>
  <c r="M14"/>
  <c r="L14"/>
  <c r="K14"/>
  <c r="J14"/>
  <c r="C14"/>
  <c r="B14" s="1"/>
  <c r="N13"/>
  <c r="M13"/>
  <c r="L13"/>
  <c r="K13"/>
  <c r="J13"/>
  <c r="C13"/>
  <c r="B13" s="1"/>
  <c r="N12"/>
  <c r="M12"/>
  <c r="L12"/>
  <c r="K12"/>
  <c r="J12"/>
  <c r="C12"/>
  <c r="B12" s="1"/>
  <c r="N11"/>
  <c r="M11"/>
  <c r="L11"/>
  <c r="K11"/>
  <c r="J11"/>
  <c r="C11"/>
  <c r="B11"/>
  <c r="N10"/>
  <c r="M10"/>
  <c r="L10"/>
  <c r="K10"/>
  <c r="J10"/>
  <c r="C10"/>
  <c r="B10" s="1"/>
  <c r="N9"/>
  <c r="M9"/>
  <c r="L9"/>
  <c r="K9"/>
  <c r="J9"/>
  <c r="C9"/>
  <c r="B9" s="1"/>
  <c r="N8"/>
  <c r="M8"/>
  <c r="L8"/>
  <c r="K8"/>
  <c r="J8"/>
  <c r="C8"/>
  <c r="B8" s="1"/>
  <c r="N7"/>
  <c r="M7"/>
  <c r="L7"/>
  <c r="K7"/>
  <c r="J7"/>
  <c r="C7"/>
  <c r="B7"/>
  <c r="N6"/>
  <c r="M6"/>
  <c r="L6"/>
  <c r="K6"/>
  <c r="J6"/>
  <c r="C6"/>
  <c r="B6" s="1"/>
  <c r="C5"/>
  <c r="B5" s="1"/>
  <c r="C4"/>
  <c r="B4" s="1"/>
  <c r="C3"/>
  <c r="B3" s="1"/>
  <c r="C2"/>
  <c r="B2" s="1"/>
  <c r="B3" i="14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2"/>
  <c r="B3" i="22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"/>
  <c r="AA16"/>
  <c r="D17"/>
  <c r="X17" s="1"/>
  <c r="E17"/>
  <c r="Y17" s="1"/>
  <c r="D18"/>
  <c r="X18" s="1"/>
  <c r="E18"/>
  <c r="Y18" s="1"/>
  <c r="D19"/>
  <c r="X19" s="1"/>
  <c r="E19"/>
  <c r="Y19" s="1"/>
  <c r="D16"/>
  <c r="D20" s="1"/>
  <c r="X20" s="1"/>
  <c r="E16"/>
  <c r="E20" s="1"/>
  <c r="Y20" s="1"/>
  <c r="F16"/>
  <c r="F20" s="1"/>
  <c r="Z20" s="1"/>
  <c r="G16"/>
  <c r="G20" s="1"/>
  <c r="AA20" s="1"/>
  <c r="F17"/>
  <c r="G17"/>
  <c r="AA17" s="1"/>
  <c r="F18"/>
  <c r="Z18" s="1"/>
  <c r="G18"/>
  <c r="AA18" s="1"/>
  <c r="F19"/>
  <c r="Z19" s="1"/>
  <c r="H16"/>
  <c r="H20" s="1"/>
  <c r="AB20" s="1"/>
  <c r="H17"/>
  <c r="H21" s="1"/>
  <c r="AB21" s="1"/>
  <c r="H18"/>
  <c r="AB18" s="1"/>
  <c r="J3"/>
  <c r="K3"/>
  <c r="L3"/>
  <c r="M3"/>
  <c r="N3"/>
  <c r="J4"/>
  <c r="K4"/>
  <c r="L4"/>
  <c r="M4"/>
  <c r="N4"/>
  <c r="J5"/>
  <c r="K5"/>
  <c r="L5"/>
  <c r="M5"/>
  <c r="N5"/>
  <c r="J6"/>
  <c r="K6"/>
  <c r="L6"/>
  <c r="M6"/>
  <c r="N6"/>
  <c r="J7"/>
  <c r="K7"/>
  <c r="L7"/>
  <c r="M7"/>
  <c r="N7"/>
  <c r="J8"/>
  <c r="K8"/>
  <c r="L8"/>
  <c r="M8"/>
  <c r="N8"/>
  <c r="J9"/>
  <c r="K9"/>
  <c r="L9"/>
  <c r="M9"/>
  <c r="N9"/>
  <c r="J10"/>
  <c r="K10"/>
  <c r="L10"/>
  <c r="M10"/>
  <c r="N10"/>
  <c r="J11"/>
  <c r="K11"/>
  <c r="L11"/>
  <c r="M11"/>
  <c r="N11"/>
  <c r="J12"/>
  <c r="K12"/>
  <c r="L12"/>
  <c r="M12"/>
  <c r="N12"/>
  <c r="J13"/>
  <c r="K13"/>
  <c r="L13"/>
  <c r="M13"/>
  <c r="N13"/>
  <c r="J14"/>
  <c r="K14"/>
  <c r="L14"/>
  <c r="M14"/>
  <c r="N14"/>
  <c r="K2"/>
  <c r="L2"/>
  <c r="M2"/>
  <c r="N2"/>
  <c r="J2"/>
  <c r="E21" l="1"/>
  <c r="Y21" s="1"/>
  <c r="Y16"/>
  <c r="Z17"/>
  <c r="F21"/>
  <c r="G21"/>
  <c r="AA21" s="1"/>
  <c r="G19"/>
  <c r="AA19" s="1"/>
  <c r="Z21"/>
  <c r="Z16"/>
  <c r="AB17"/>
  <c r="AB16"/>
  <c r="H19"/>
  <c r="AB19" s="1"/>
  <c r="D21"/>
  <c r="X21" s="1"/>
  <c r="X16"/>
  <c r="C3" i="1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2"/>
</calcChain>
</file>

<file path=xl/sharedStrings.xml><?xml version="1.0" encoding="utf-8"?>
<sst xmlns="http://schemas.openxmlformats.org/spreadsheetml/2006/main" count="102" uniqueCount="66">
  <si>
    <t>RICSGD_N.M.UK: OFFICIAL LENDING RATE - BANK OF ENGLAND</t>
  </si>
  <si>
    <t xml:space="preserve">RICST_N.M.CA: Canada - Official Target Rate: Overnight Money Market Financing Rate, Target (Last Wed, %) </t>
  </si>
  <si>
    <t>RIISPUIO_N.M.EU: THE EURO OVERNIGHT INDEX AVERAGE (EONIA)</t>
  </si>
  <si>
    <t>RIFSPFFIN_N.M: Federal funds intended rate (midpoint)</t>
  </si>
  <si>
    <t>England</t>
  </si>
  <si>
    <t>Canada</t>
  </si>
  <si>
    <t>EONIA</t>
  </si>
  <si>
    <t>FFR</t>
  </si>
  <si>
    <t>4q changes</t>
  </si>
  <si>
    <t>Euro</t>
  </si>
  <si>
    <t>UK</t>
  </si>
  <si>
    <t>US</t>
  </si>
  <si>
    <t>Japan</t>
  </si>
  <si>
    <t>RICSGD_N.M.JA: OFFICIAL LENDING RATE - BANK OF JAPAN</t>
  </si>
  <si>
    <t>japan quarterly avg</t>
  </si>
  <si>
    <t>history</t>
  </si>
  <si>
    <t>GDP_00.Q.JA: JAPAN -- REAL GROSS DOMESTIC PRODUCT AT CHAIN WEIGHTS</t>
  </si>
  <si>
    <t>EU</t>
  </si>
  <si>
    <t>GDP_00.Q.EU: EURO AREA - REAL GDP</t>
  </si>
  <si>
    <t>GDP_02.Q.CA: Canada - Gross Domestic Product at Market Prices</t>
  </si>
  <si>
    <t>GDP_05.Q.UK: United Kingdom: Real GDP at Chained 2005 Market Prices</t>
  </si>
  <si>
    <t>GDP_XCW_05.Q</t>
  </si>
  <si>
    <t>Consensus growth Forecasts</t>
  </si>
  <si>
    <t>Consnensus forecasts</t>
  </si>
  <si>
    <t>consensuc forecast index</t>
  </si>
  <si>
    <t>PJCUE_02.M.CA: Canada - CPI: All Items (SA, 2002=100)</t>
  </si>
  <si>
    <t>PJCUE_XHCP_05.Q.EU: EURO AREA -- HARMONIZED CPI</t>
  </si>
  <si>
    <t>PJCUE_XHCP_05.M.UK: United Kingdom-CPI</t>
  </si>
  <si>
    <t>RIFSPFF_N.M</t>
  </si>
  <si>
    <t>Quarterly Average</t>
  </si>
  <si>
    <t>Data for chart</t>
  </si>
  <si>
    <t>history line</t>
  </si>
  <si>
    <t>.</t>
  </si>
  <si>
    <t>Blue Chip</t>
  </si>
  <si>
    <t>3-month tbill auction high</t>
  </si>
  <si>
    <t>short-term securities</t>
  </si>
  <si>
    <t>NBER recession</t>
  </si>
  <si>
    <t>PJCUE_05.Q.JA: JAPAN -- CONSUMER PRICES (GENERAL)</t>
  </si>
  <si>
    <t>u</t>
  </si>
  <si>
    <t>ualt_ptr</t>
  </si>
  <si>
    <t>ualt4_ptr</t>
  </si>
  <si>
    <t>pdot</t>
  </si>
  <si>
    <t>pdotalt_ptr</t>
  </si>
  <si>
    <t>pdotalt4_ptr</t>
  </si>
  <si>
    <t>nominal</t>
  </si>
  <si>
    <t>12m change in CPI</t>
  </si>
  <si>
    <t>real</t>
  </si>
  <si>
    <t>nom less 4</t>
  </si>
  <si>
    <t>nom less 2</t>
  </si>
  <si>
    <t xml:space="preserve">real less 2 </t>
  </si>
  <si>
    <t>real less 4</t>
  </si>
  <si>
    <t>nom hist</t>
  </si>
  <si>
    <t>real hist</t>
  </si>
  <si>
    <t>US  CPI</t>
  </si>
  <si>
    <t>data from Consensus forecast</t>
  </si>
  <si>
    <t>current year+6 - current year+10 avg % change in consumer prices</t>
  </si>
  <si>
    <t>2-sided rstar</t>
  </si>
  <si>
    <t>1-sided rstar</t>
  </si>
  <si>
    <t>effective fed funds rate</t>
  </si>
  <si>
    <t>core pce annualized 1q change</t>
  </si>
  <si>
    <t>real ffr</t>
  </si>
  <si>
    <t>average real ffr</t>
  </si>
  <si>
    <t>5yf-5ya real rate</t>
  </si>
  <si>
    <t>forecast lines</t>
  </si>
  <si>
    <t>zero line</t>
  </si>
  <si>
    <t>recession shading</t>
  </si>
</sst>
</file>

<file path=xl/styles.xml><?xml version="1.0" encoding="utf-8"?>
<styleSheet xmlns="http://schemas.openxmlformats.org/spreadsheetml/2006/main">
  <numFmts count="1">
    <numFmt numFmtId="164" formatCode="00"/>
  </numFmts>
  <fonts count="3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applyNumberFormat="1"/>
    <xf numFmtId="0" fontId="1" fillId="0" borderId="0" xfId="0" applyFont="1"/>
    <xf numFmtId="17" fontId="1" fillId="0" borderId="0" xfId="0" applyNumberFormat="1" applyFont="1"/>
    <xf numFmtId="14" fontId="1" fillId="0" borderId="0" xfId="0" applyNumberFormat="1" applyFont="1"/>
    <xf numFmtId="0" fontId="1" fillId="0" borderId="0" xfId="0" applyNumberFormat="1" applyFont="1"/>
    <xf numFmtId="0" fontId="2" fillId="0" borderId="0" xfId="0" applyFont="1"/>
    <xf numFmtId="164" fontId="0" fillId="0" borderId="0" xfId="0" applyNumberFormat="1"/>
    <xf numFmtId="17" fontId="0" fillId="0" borderId="0" xfId="0" applyNumberFormat="1"/>
    <xf numFmtId="0" fontId="0" fillId="0" borderId="0" xfId="0" quotePrefix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worksheet" Target="worksheets/sheet3.xml"/><Relationship Id="rId18" Type="http://schemas.openxmlformats.org/officeDocument/2006/relationships/worksheet" Target="worksheets/sheet8.xml"/><Relationship Id="rId3" Type="http://schemas.openxmlformats.org/officeDocument/2006/relationships/chartsheet" Target="chartsheets/sheet3.xml"/><Relationship Id="rId21" Type="http://schemas.openxmlformats.org/officeDocument/2006/relationships/theme" Target="theme/theme1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2.xml"/><Relationship Id="rId17" Type="http://schemas.openxmlformats.org/officeDocument/2006/relationships/worksheet" Target="worksheets/sheet7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6.xml"/><Relationship Id="rId20" Type="http://schemas.openxmlformats.org/officeDocument/2006/relationships/worksheet" Target="worksheets/sheet10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1.xml"/><Relationship Id="rId24" Type="http://schemas.openxmlformats.org/officeDocument/2006/relationships/calcChain" Target="calcChain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5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9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worksheet" Target="worksheets/sheet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3470118212346424E-2"/>
          <c:y val="6.8733069454040924E-2"/>
          <c:w val="0.91758444431517994"/>
          <c:h val="0.87023487037220004"/>
        </c:manualLayout>
      </c:layout>
      <c:lineChart>
        <c:grouping val="standard"/>
        <c:ser>
          <c:idx val="0"/>
          <c:order val="0"/>
          <c:tx>
            <c:strRef>
              <c:f>Fig1_data!$D$1</c:f>
              <c:strCache>
                <c:ptCount val="1"/>
                <c:pt idx="0">
                  <c:v>RICSGD_N.M.UK: OFFICIAL LENDING RATE - BANK OF ENGLAND</c:v>
                </c:pt>
              </c:strCache>
            </c:strRef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Fig1_data!$D$38:$D$133</c:f>
              <c:numCache>
                <c:formatCode>General</c:formatCode>
                <c:ptCount val="96"/>
                <c:pt idx="0">
                  <c:v>4</c:v>
                </c:pt>
                <c:pt idx="1">
                  <c:v>3.75</c:v>
                </c:pt>
                <c:pt idx="2">
                  <c:v>3.75</c:v>
                </c:pt>
                <c:pt idx="3">
                  <c:v>3.75</c:v>
                </c:pt>
                <c:pt idx="4">
                  <c:v>3.75</c:v>
                </c:pt>
                <c:pt idx="5">
                  <c:v>3.75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3.75</c:v>
                </c:pt>
                <c:pt idx="11">
                  <c:v>3.75</c:v>
                </c:pt>
                <c:pt idx="12">
                  <c:v>3.75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4.25</c:v>
                </c:pt>
                <c:pt idx="17">
                  <c:v>4.5</c:v>
                </c:pt>
                <c:pt idx="18">
                  <c:v>4.5</c:v>
                </c:pt>
                <c:pt idx="19">
                  <c:v>4.75</c:v>
                </c:pt>
                <c:pt idx="20">
                  <c:v>4.75</c:v>
                </c:pt>
                <c:pt idx="21">
                  <c:v>4.75</c:v>
                </c:pt>
                <c:pt idx="22">
                  <c:v>4.75</c:v>
                </c:pt>
                <c:pt idx="23">
                  <c:v>4.75</c:v>
                </c:pt>
                <c:pt idx="24">
                  <c:v>4.75</c:v>
                </c:pt>
                <c:pt idx="25">
                  <c:v>4.75</c:v>
                </c:pt>
                <c:pt idx="26">
                  <c:v>4.75</c:v>
                </c:pt>
                <c:pt idx="27">
                  <c:v>4.75</c:v>
                </c:pt>
                <c:pt idx="28">
                  <c:v>4.75</c:v>
                </c:pt>
                <c:pt idx="29">
                  <c:v>4.75</c:v>
                </c:pt>
                <c:pt idx="30">
                  <c:v>4.75</c:v>
                </c:pt>
                <c:pt idx="31">
                  <c:v>4.5</c:v>
                </c:pt>
                <c:pt idx="32">
                  <c:v>4.5</c:v>
                </c:pt>
                <c:pt idx="33">
                  <c:v>4.5</c:v>
                </c:pt>
                <c:pt idx="34">
                  <c:v>4.5</c:v>
                </c:pt>
                <c:pt idx="35">
                  <c:v>4.5</c:v>
                </c:pt>
                <c:pt idx="36">
                  <c:v>4.5</c:v>
                </c:pt>
                <c:pt idx="37">
                  <c:v>4.5</c:v>
                </c:pt>
                <c:pt idx="38">
                  <c:v>4.5</c:v>
                </c:pt>
                <c:pt idx="39">
                  <c:v>4.5</c:v>
                </c:pt>
                <c:pt idx="40">
                  <c:v>4.5</c:v>
                </c:pt>
                <c:pt idx="41">
                  <c:v>4.5</c:v>
                </c:pt>
                <c:pt idx="42">
                  <c:v>4.5</c:v>
                </c:pt>
                <c:pt idx="43">
                  <c:v>4.75</c:v>
                </c:pt>
                <c:pt idx="44">
                  <c:v>4.75</c:v>
                </c:pt>
                <c:pt idx="45">
                  <c:v>4.75</c:v>
                </c:pt>
                <c:pt idx="46">
                  <c:v>5</c:v>
                </c:pt>
                <c:pt idx="47">
                  <c:v>5</c:v>
                </c:pt>
                <c:pt idx="48">
                  <c:v>5.25</c:v>
                </c:pt>
                <c:pt idx="49">
                  <c:v>5.25</c:v>
                </c:pt>
                <c:pt idx="50">
                  <c:v>5.25</c:v>
                </c:pt>
                <c:pt idx="51">
                  <c:v>5.25</c:v>
                </c:pt>
                <c:pt idx="52">
                  <c:v>5.5</c:v>
                </c:pt>
                <c:pt idx="53">
                  <c:v>5.5</c:v>
                </c:pt>
                <c:pt idx="54">
                  <c:v>5.75</c:v>
                </c:pt>
                <c:pt idx="55">
                  <c:v>5.75</c:v>
                </c:pt>
                <c:pt idx="56">
                  <c:v>5.75</c:v>
                </c:pt>
                <c:pt idx="57">
                  <c:v>5.75</c:v>
                </c:pt>
                <c:pt idx="58">
                  <c:v>5.75</c:v>
                </c:pt>
                <c:pt idx="59">
                  <c:v>5.5</c:v>
                </c:pt>
                <c:pt idx="60">
                  <c:v>5.5</c:v>
                </c:pt>
                <c:pt idx="61">
                  <c:v>5.25</c:v>
                </c:pt>
                <c:pt idx="62">
                  <c:v>5.25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4.5</c:v>
                </c:pt>
                <c:pt idx="70">
                  <c:v>3</c:v>
                </c:pt>
                <c:pt idx="71">
                  <c:v>2</c:v>
                </c:pt>
                <c:pt idx="72">
                  <c:v>1.5</c:v>
                </c:pt>
                <c:pt idx="73">
                  <c:v>1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</c:numCache>
            </c:numRef>
          </c:val>
        </c:ser>
        <c:ser>
          <c:idx val="1"/>
          <c:order val="1"/>
          <c:tx>
            <c:strRef>
              <c:f>Fig1_data!$E$1</c:f>
              <c:strCache>
                <c:ptCount val="1"/>
                <c:pt idx="0">
                  <c:v>RICST_N.M.CA: Canada - Official Target Rate: Overnight Money Market Financing Rate, Target (Last Wed, %) 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Fig1_data!$E$38:$E$133</c:f>
              <c:numCache>
                <c:formatCode>General</c:formatCode>
                <c:ptCount val="96"/>
                <c:pt idx="0">
                  <c:v>2.75</c:v>
                </c:pt>
                <c:pt idx="1">
                  <c:v>2.75</c:v>
                </c:pt>
                <c:pt idx="2">
                  <c:v>3</c:v>
                </c:pt>
                <c:pt idx="3">
                  <c:v>3.25</c:v>
                </c:pt>
                <c:pt idx="4">
                  <c:v>3.25</c:v>
                </c:pt>
                <c:pt idx="5">
                  <c:v>3.25</c:v>
                </c:pt>
                <c:pt idx="6">
                  <c:v>3</c:v>
                </c:pt>
                <c:pt idx="7">
                  <c:v>3</c:v>
                </c:pt>
                <c:pt idx="8">
                  <c:v>2.75</c:v>
                </c:pt>
                <c:pt idx="9">
                  <c:v>2.75</c:v>
                </c:pt>
                <c:pt idx="10">
                  <c:v>2.75</c:v>
                </c:pt>
                <c:pt idx="11">
                  <c:v>2.75</c:v>
                </c:pt>
                <c:pt idx="12">
                  <c:v>2.5</c:v>
                </c:pt>
                <c:pt idx="13">
                  <c:v>2.5</c:v>
                </c:pt>
                <c:pt idx="14">
                  <c:v>2.25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2.25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2.75</c:v>
                </c:pt>
                <c:pt idx="33">
                  <c:v>3</c:v>
                </c:pt>
                <c:pt idx="34">
                  <c:v>3</c:v>
                </c:pt>
                <c:pt idx="35">
                  <c:v>3.25</c:v>
                </c:pt>
                <c:pt idx="36">
                  <c:v>3.5</c:v>
                </c:pt>
                <c:pt idx="37">
                  <c:v>3.5</c:v>
                </c:pt>
                <c:pt idx="38">
                  <c:v>3.75</c:v>
                </c:pt>
                <c:pt idx="39">
                  <c:v>4</c:v>
                </c:pt>
                <c:pt idx="40">
                  <c:v>4.25</c:v>
                </c:pt>
                <c:pt idx="41">
                  <c:v>4.25</c:v>
                </c:pt>
                <c:pt idx="42">
                  <c:v>4.25</c:v>
                </c:pt>
                <c:pt idx="43">
                  <c:v>4.25</c:v>
                </c:pt>
                <c:pt idx="44">
                  <c:v>4.25</c:v>
                </c:pt>
                <c:pt idx="45">
                  <c:v>4.25</c:v>
                </c:pt>
                <c:pt idx="46">
                  <c:v>4.25</c:v>
                </c:pt>
                <c:pt idx="47">
                  <c:v>4.25</c:v>
                </c:pt>
                <c:pt idx="48">
                  <c:v>4.25</c:v>
                </c:pt>
                <c:pt idx="49">
                  <c:v>4.25</c:v>
                </c:pt>
                <c:pt idx="50">
                  <c:v>4.25</c:v>
                </c:pt>
                <c:pt idx="51">
                  <c:v>4.25</c:v>
                </c:pt>
                <c:pt idx="52">
                  <c:v>4.25</c:v>
                </c:pt>
                <c:pt idx="53">
                  <c:v>4.25</c:v>
                </c:pt>
                <c:pt idx="54">
                  <c:v>4.5</c:v>
                </c:pt>
                <c:pt idx="55">
                  <c:v>4.5</c:v>
                </c:pt>
                <c:pt idx="56">
                  <c:v>4.5</c:v>
                </c:pt>
                <c:pt idx="57">
                  <c:v>4.5</c:v>
                </c:pt>
                <c:pt idx="58">
                  <c:v>4.5</c:v>
                </c:pt>
                <c:pt idx="59">
                  <c:v>4.25</c:v>
                </c:pt>
                <c:pt idx="60">
                  <c:v>4</c:v>
                </c:pt>
                <c:pt idx="61">
                  <c:v>4</c:v>
                </c:pt>
                <c:pt idx="62">
                  <c:v>3.5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2.25</c:v>
                </c:pt>
                <c:pt idx="70">
                  <c:v>2.25</c:v>
                </c:pt>
                <c:pt idx="71">
                  <c:v>1.5</c:v>
                </c:pt>
                <c:pt idx="72">
                  <c:v>1</c:v>
                </c:pt>
                <c:pt idx="73">
                  <c:v>1</c:v>
                </c:pt>
                <c:pt idx="74">
                  <c:v>0.5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0.25</c:v>
                </c:pt>
                <c:pt idx="80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Fig1_data!$F$1</c:f>
              <c:strCache>
                <c:ptCount val="1"/>
                <c:pt idx="0">
                  <c:v>RIISPUIO_N.M.EU: THE EURO OVERNIGHT INDEX AVERAGE (EONIA)</c:v>
                </c:pt>
              </c:strCache>
            </c:strRef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Fig1_data!$F$38:$F$133</c:f>
              <c:numCache>
                <c:formatCode>General</c:formatCode>
                <c:ptCount val="96"/>
                <c:pt idx="0">
                  <c:v>2.78681818</c:v>
                </c:pt>
                <c:pt idx="1">
                  <c:v>2.7635000000000001</c:v>
                </c:pt>
                <c:pt idx="2">
                  <c:v>2.7490476199999998</c:v>
                </c:pt>
                <c:pt idx="3">
                  <c:v>2.5642857100000001</c:v>
                </c:pt>
                <c:pt idx="4">
                  <c:v>2.56090909</c:v>
                </c:pt>
                <c:pt idx="5">
                  <c:v>2.2133333300000002</c:v>
                </c:pt>
                <c:pt idx="6">
                  <c:v>2.0763636399999998</c:v>
                </c:pt>
                <c:pt idx="7">
                  <c:v>2.0980952400000001</c:v>
                </c:pt>
                <c:pt idx="8">
                  <c:v>2.01761905</c:v>
                </c:pt>
                <c:pt idx="9">
                  <c:v>2.0147826100000001</c:v>
                </c:pt>
                <c:pt idx="10">
                  <c:v>1.9730000000000001</c:v>
                </c:pt>
                <c:pt idx="11">
                  <c:v>2.07608696</c:v>
                </c:pt>
                <c:pt idx="12">
                  <c:v>2.0214285699999999</c:v>
                </c:pt>
                <c:pt idx="13">
                  <c:v>2.0314999999999999</c:v>
                </c:pt>
                <c:pt idx="14">
                  <c:v>2.0056521699999998</c:v>
                </c:pt>
                <c:pt idx="15">
                  <c:v>2.0761904800000002</c:v>
                </c:pt>
                <c:pt idx="16">
                  <c:v>2.0152380999999999</c:v>
                </c:pt>
                <c:pt idx="17">
                  <c:v>2.0277272700000002</c:v>
                </c:pt>
                <c:pt idx="18">
                  <c:v>2.0690476200000001</c:v>
                </c:pt>
                <c:pt idx="19">
                  <c:v>2.0404761900000001</c:v>
                </c:pt>
                <c:pt idx="20">
                  <c:v>2.0518181800000002</c:v>
                </c:pt>
                <c:pt idx="21">
                  <c:v>2.1114285700000002</c:v>
                </c:pt>
                <c:pt idx="22">
                  <c:v>2.0857142899999999</c:v>
                </c:pt>
                <c:pt idx="23">
                  <c:v>2.05095238</c:v>
                </c:pt>
                <c:pt idx="24">
                  <c:v>2.0771428599999999</c:v>
                </c:pt>
                <c:pt idx="25">
                  <c:v>2.0578947400000001</c:v>
                </c:pt>
                <c:pt idx="26">
                  <c:v>2.0566666699999998</c:v>
                </c:pt>
                <c:pt idx="27">
                  <c:v>2.0757142900000001</c:v>
                </c:pt>
                <c:pt idx="28">
                  <c:v>2.0695238100000002</c:v>
                </c:pt>
                <c:pt idx="29">
                  <c:v>2.0622727300000001</c:v>
                </c:pt>
                <c:pt idx="30">
                  <c:v>2.07285714</c:v>
                </c:pt>
                <c:pt idx="31">
                  <c:v>2.0608695699999999</c:v>
                </c:pt>
                <c:pt idx="32">
                  <c:v>2.0940909099999998</c:v>
                </c:pt>
                <c:pt idx="33">
                  <c:v>2.0671428600000001</c:v>
                </c:pt>
                <c:pt idx="34">
                  <c:v>2.0859090899999999</c:v>
                </c:pt>
                <c:pt idx="35">
                  <c:v>2.2757142899999998</c:v>
                </c:pt>
                <c:pt idx="36">
                  <c:v>2.3263636399999998</c:v>
                </c:pt>
                <c:pt idx="37">
                  <c:v>2.3494999999999999</c:v>
                </c:pt>
                <c:pt idx="38">
                  <c:v>2.52</c:v>
                </c:pt>
                <c:pt idx="39">
                  <c:v>2.6283333299999998</c:v>
                </c:pt>
                <c:pt idx="40">
                  <c:v>2.5768181800000001</c:v>
                </c:pt>
                <c:pt idx="41">
                  <c:v>2.6977272700000001</c:v>
                </c:pt>
                <c:pt idx="42">
                  <c:v>2.81380952</c:v>
                </c:pt>
                <c:pt idx="43">
                  <c:v>2.9682608699999999</c:v>
                </c:pt>
                <c:pt idx="44">
                  <c:v>3.0409523799999998</c:v>
                </c:pt>
                <c:pt idx="45">
                  <c:v>3.2781818199999999</c:v>
                </c:pt>
                <c:pt idx="46">
                  <c:v>3.32772727</c:v>
                </c:pt>
                <c:pt idx="47">
                  <c:v>3.5010526300000002</c:v>
                </c:pt>
                <c:pt idx="48">
                  <c:v>3.5631818200000001</c:v>
                </c:pt>
                <c:pt idx="49">
                  <c:v>3.5695000000000001</c:v>
                </c:pt>
                <c:pt idx="50">
                  <c:v>3.6909090899999999</c:v>
                </c:pt>
                <c:pt idx="51">
                  <c:v>3.8194736800000002</c:v>
                </c:pt>
                <c:pt idx="52">
                  <c:v>3.7904545500000002</c:v>
                </c:pt>
                <c:pt idx="53">
                  <c:v>3.95571429</c:v>
                </c:pt>
                <c:pt idx="54">
                  <c:v>4.0631818199999996</c:v>
                </c:pt>
                <c:pt idx="55">
                  <c:v>4.0473913000000001</c:v>
                </c:pt>
                <c:pt idx="56">
                  <c:v>4.0285500000000001</c:v>
                </c:pt>
                <c:pt idx="57">
                  <c:v>3.9414347799999998</c:v>
                </c:pt>
                <c:pt idx="58">
                  <c:v>4.0221363600000002</c:v>
                </c:pt>
                <c:pt idx="59">
                  <c:v>3.8790526299999999</c:v>
                </c:pt>
                <c:pt idx="60">
                  <c:v>4.0218181800000004</c:v>
                </c:pt>
                <c:pt idx="61">
                  <c:v>4.0278571400000001</c:v>
                </c:pt>
                <c:pt idx="62">
                  <c:v>4.0930999999999997</c:v>
                </c:pt>
                <c:pt idx="63">
                  <c:v>3.9868181800000002</c:v>
                </c:pt>
                <c:pt idx="64">
                  <c:v>4.0096666699999997</c:v>
                </c:pt>
                <c:pt idx="65">
                  <c:v>4.0067142899999997</c:v>
                </c:pt>
                <c:pt idx="66">
                  <c:v>4.1908260899999998</c:v>
                </c:pt>
                <c:pt idx="67">
                  <c:v>4.2989047600000001</c:v>
                </c:pt>
                <c:pt idx="68">
                  <c:v>4.2733181800000004</c:v>
                </c:pt>
                <c:pt idx="69">
                  <c:v>3.8197826099999999</c:v>
                </c:pt>
                <c:pt idx="70">
                  <c:v>3.1501999999999999</c:v>
                </c:pt>
                <c:pt idx="71">
                  <c:v>2.4864285700000002</c:v>
                </c:pt>
                <c:pt idx="72">
                  <c:v>1.8122381000000001</c:v>
                </c:pt>
                <c:pt idx="73">
                  <c:v>1.2571000000000001</c:v>
                </c:pt>
                <c:pt idx="74">
                  <c:v>1.0619545500000001</c:v>
                </c:pt>
                <c:pt idx="75">
                  <c:v>0.84189999999999998</c:v>
                </c:pt>
                <c:pt idx="76">
                  <c:v>0.78210000000000002</c:v>
                </c:pt>
                <c:pt idx="77">
                  <c:v>0.69804544999999996</c:v>
                </c:pt>
                <c:pt idx="78">
                  <c:v>0.35980951999999999</c:v>
                </c:pt>
                <c:pt idx="79">
                  <c:v>0.34747619000000002</c:v>
                </c:pt>
                <c:pt idx="80">
                  <c:v>0.35799999999999998</c:v>
                </c:pt>
              </c:numCache>
            </c:numRef>
          </c:val>
        </c:ser>
        <c:ser>
          <c:idx val="3"/>
          <c:order val="3"/>
          <c:tx>
            <c:strRef>
              <c:f>Fig1_data!$G$1</c:f>
              <c:strCache>
                <c:ptCount val="1"/>
                <c:pt idx="0">
                  <c:v>RIFSPFFIN_N.M: Federal funds intended rate (midpoint)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Fig1_data!$G$38:$G$133</c:f>
              <c:numCache>
                <c:formatCode>General</c:formatCode>
                <c:ptCount val="96"/>
                <c:pt idx="0">
                  <c:v>1.25</c:v>
                </c:pt>
                <c:pt idx="1">
                  <c:v>1.25</c:v>
                </c:pt>
                <c:pt idx="2">
                  <c:v>1.25</c:v>
                </c:pt>
                <c:pt idx="3">
                  <c:v>1.25</c:v>
                </c:pt>
                <c:pt idx="4">
                  <c:v>1.25</c:v>
                </c:pt>
                <c:pt idx="5">
                  <c:v>1.2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1.01</c:v>
                </c:pt>
                <c:pt idx="18">
                  <c:v>1.25</c:v>
                </c:pt>
                <c:pt idx="19">
                  <c:v>1.43</c:v>
                </c:pt>
                <c:pt idx="20">
                  <c:v>1.58</c:v>
                </c:pt>
                <c:pt idx="21">
                  <c:v>1.75</c:v>
                </c:pt>
                <c:pt idx="22">
                  <c:v>1.93</c:v>
                </c:pt>
                <c:pt idx="23">
                  <c:v>2.15</c:v>
                </c:pt>
                <c:pt idx="24">
                  <c:v>2.25</c:v>
                </c:pt>
                <c:pt idx="25">
                  <c:v>2.4900000000000002</c:v>
                </c:pt>
                <c:pt idx="26">
                  <c:v>2.58</c:v>
                </c:pt>
                <c:pt idx="27">
                  <c:v>2.75</c:v>
                </c:pt>
                <c:pt idx="28">
                  <c:v>2.98</c:v>
                </c:pt>
                <c:pt idx="29">
                  <c:v>3.01</c:v>
                </c:pt>
                <c:pt idx="30">
                  <c:v>3.25</c:v>
                </c:pt>
                <c:pt idx="31">
                  <c:v>3.44</c:v>
                </c:pt>
                <c:pt idx="32">
                  <c:v>3.59</c:v>
                </c:pt>
                <c:pt idx="33">
                  <c:v>3.75</c:v>
                </c:pt>
                <c:pt idx="34">
                  <c:v>4</c:v>
                </c:pt>
                <c:pt idx="35">
                  <c:v>4.1500000000000004</c:v>
                </c:pt>
                <c:pt idx="36">
                  <c:v>4.26</c:v>
                </c:pt>
                <c:pt idx="37">
                  <c:v>4.5</c:v>
                </c:pt>
                <c:pt idx="38">
                  <c:v>4.53</c:v>
                </c:pt>
                <c:pt idx="39">
                  <c:v>4.75</c:v>
                </c:pt>
                <c:pt idx="40">
                  <c:v>4.93</c:v>
                </c:pt>
                <c:pt idx="41">
                  <c:v>5.0199999999999996</c:v>
                </c:pt>
                <c:pt idx="42">
                  <c:v>5.25</c:v>
                </c:pt>
                <c:pt idx="43">
                  <c:v>5.25</c:v>
                </c:pt>
                <c:pt idx="44">
                  <c:v>5.25</c:v>
                </c:pt>
                <c:pt idx="45">
                  <c:v>5.25</c:v>
                </c:pt>
                <c:pt idx="46">
                  <c:v>5.25</c:v>
                </c:pt>
                <c:pt idx="47">
                  <c:v>5.25</c:v>
                </c:pt>
                <c:pt idx="48">
                  <c:v>5.25</c:v>
                </c:pt>
                <c:pt idx="49">
                  <c:v>5.25</c:v>
                </c:pt>
                <c:pt idx="50">
                  <c:v>5.25</c:v>
                </c:pt>
                <c:pt idx="51">
                  <c:v>5.25</c:v>
                </c:pt>
                <c:pt idx="52">
                  <c:v>5.25</c:v>
                </c:pt>
                <c:pt idx="53">
                  <c:v>5.25</c:v>
                </c:pt>
                <c:pt idx="54">
                  <c:v>5.25</c:v>
                </c:pt>
                <c:pt idx="55">
                  <c:v>5.25</c:v>
                </c:pt>
                <c:pt idx="56">
                  <c:v>5.03</c:v>
                </c:pt>
                <c:pt idx="57">
                  <c:v>4.74</c:v>
                </c:pt>
                <c:pt idx="58">
                  <c:v>4.5</c:v>
                </c:pt>
                <c:pt idx="59">
                  <c:v>4.33</c:v>
                </c:pt>
                <c:pt idx="60">
                  <c:v>3.98</c:v>
                </c:pt>
                <c:pt idx="61">
                  <c:v>3</c:v>
                </c:pt>
                <c:pt idx="62">
                  <c:v>2.66</c:v>
                </c:pt>
                <c:pt idx="63">
                  <c:v>2.2400000000000002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1.56</c:v>
                </c:pt>
                <c:pt idx="70">
                  <c:v>1</c:v>
                </c:pt>
                <c:pt idx="71">
                  <c:v>0.55000000000000004</c:v>
                </c:pt>
                <c:pt idx="72">
                  <c:v>0.13</c:v>
                </c:pt>
                <c:pt idx="73">
                  <c:v>0.13</c:v>
                </c:pt>
                <c:pt idx="74">
                  <c:v>0.13</c:v>
                </c:pt>
                <c:pt idx="75">
                  <c:v>0.13</c:v>
                </c:pt>
                <c:pt idx="76">
                  <c:v>0.13</c:v>
                </c:pt>
                <c:pt idx="77">
                  <c:v>0.13</c:v>
                </c:pt>
                <c:pt idx="78">
                  <c:v>0.13</c:v>
                </c:pt>
                <c:pt idx="79">
                  <c:v>0.13</c:v>
                </c:pt>
              </c:numCache>
            </c:numRef>
          </c:val>
        </c:ser>
        <c:ser>
          <c:idx val="4"/>
          <c:order val="4"/>
          <c:tx>
            <c:v>fed futures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Fig1_data!$L$38:$L$133</c:f>
              <c:numCache>
                <c:formatCode>General</c:formatCode>
                <c:ptCount val="96"/>
                <c:pt idx="79">
                  <c:v>0.13</c:v>
                </c:pt>
                <c:pt idx="80">
                  <c:v>0.15749999999999886</c:v>
                </c:pt>
                <c:pt idx="81">
                  <c:v>0.17499999999999716</c:v>
                </c:pt>
                <c:pt idx="82">
                  <c:v>0.18999999999999773</c:v>
                </c:pt>
                <c:pt idx="83">
                  <c:v>0.19499999999999318</c:v>
                </c:pt>
                <c:pt idx="84">
                  <c:v>0.22499999999999432</c:v>
                </c:pt>
                <c:pt idx="85">
                  <c:v>0.29999999999999716</c:v>
                </c:pt>
                <c:pt idx="86">
                  <c:v>0.34499999999999886</c:v>
                </c:pt>
                <c:pt idx="87">
                  <c:v>0.40500000000000114</c:v>
                </c:pt>
                <c:pt idx="88">
                  <c:v>0.54000000000000625</c:v>
                </c:pt>
                <c:pt idx="89">
                  <c:v>0.59999999999999432</c:v>
                </c:pt>
                <c:pt idx="90">
                  <c:v>0.75499999999999545</c:v>
                </c:pt>
                <c:pt idx="91">
                  <c:v>0.87999999999999545</c:v>
                </c:pt>
                <c:pt idx="92">
                  <c:v>1.0100000000000051</c:v>
                </c:pt>
                <c:pt idx="93">
                  <c:v>1.144999999999996</c:v>
                </c:pt>
                <c:pt idx="94">
                  <c:v>1.3199999999999932</c:v>
                </c:pt>
                <c:pt idx="95">
                  <c:v>1.4249999999999972</c:v>
                </c:pt>
              </c:numCache>
            </c:numRef>
          </c:val>
        </c:ser>
        <c:ser>
          <c:idx val="5"/>
          <c:order val="5"/>
          <c:tx>
            <c:v>uk futures</c:v>
          </c:tx>
          <c:spPr>
            <a:ln w="1905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Fig1_data!$I$38:$I$133</c:f>
              <c:numCache>
                <c:formatCode>General</c:formatCode>
                <c:ptCount val="96"/>
                <c:pt idx="80">
                  <c:v>0.5</c:v>
                </c:pt>
                <c:pt idx="81">
                  <c:v>0.5</c:v>
                </c:pt>
                <c:pt idx="82">
                  <c:v>0.40000000000000568</c:v>
                </c:pt>
                <c:pt idx="83">
                  <c:v>0.51999999999999602</c:v>
                </c:pt>
                <c:pt idx="84">
                  <c:v>0.82999999999999829</c:v>
                </c:pt>
                <c:pt idx="85">
                  <c:v>0.82999999999999829</c:v>
                </c:pt>
                <c:pt idx="86">
                  <c:v>0.82999999999999829</c:v>
                </c:pt>
                <c:pt idx="87">
                  <c:v>1.3299999999999983</c:v>
                </c:pt>
                <c:pt idx="88">
                  <c:v>1.3299999999999983</c:v>
                </c:pt>
                <c:pt idx="89">
                  <c:v>1.3299999999999983</c:v>
                </c:pt>
                <c:pt idx="90">
                  <c:v>1.8799999999999955</c:v>
                </c:pt>
                <c:pt idx="91">
                  <c:v>1.8799999999999955</c:v>
                </c:pt>
                <c:pt idx="92">
                  <c:v>1.8799999999999955</c:v>
                </c:pt>
                <c:pt idx="93">
                  <c:v>2.4200000000000017</c:v>
                </c:pt>
                <c:pt idx="94">
                  <c:v>2.4200000000000017</c:v>
                </c:pt>
                <c:pt idx="95">
                  <c:v>2.4200000000000017</c:v>
                </c:pt>
              </c:numCache>
            </c:numRef>
          </c:val>
        </c:ser>
        <c:ser>
          <c:idx val="6"/>
          <c:order val="6"/>
          <c:tx>
            <c:v>canada futures</c:v>
          </c:tx>
          <c:spPr>
            <a:ln w="1905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Fig1_data!$J$38:$J$133</c:f>
              <c:numCache>
                <c:formatCode>General</c:formatCode>
                <c:ptCount val="96"/>
                <c:pt idx="80">
                  <c:v>0.25</c:v>
                </c:pt>
                <c:pt idx="81">
                  <c:v>0.34399999999999409</c:v>
                </c:pt>
                <c:pt idx="82">
                  <c:v>0.43999999999999773</c:v>
                </c:pt>
                <c:pt idx="83">
                  <c:v>0.45499999999999829</c:v>
                </c:pt>
                <c:pt idx="84">
                  <c:v>0.59000000000000341</c:v>
                </c:pt>
                <c:pt idx="85">
                  <c:v>0.59000000000000341</c:v>
                </c:pt>
                <c:pt idx="86">
                  <c:v>0.59000000000000341</c:v>
                </c:pt>
                <c:pt idx="87">
                  <c:v>0.98999999999999488</c:v>
                </c:pt>
                <c:pt idx="88">
                  <c:v>0.98999999999999488</c:v>
                </c:pt>
                <c:pt idx="89">
                  <c:v>0.98999999999999488</c:v>
                </c:pt>
                <c:pt idx="90">
                  <c:v>1.4500000000000028</c:v>
                </c:pt>
                <c:pt idx="91">
                  <c:v>1.4500000000000028</c:v>
                </c:pt>
                <c:pt idx="92">
                  <c:v>1.4500000000000028</c:v>
                </c:pt>
                <c:pt idx="93">
                  <c:v>1.9599999999999937</c:v>
                </c:pt>
                <c:pt idx="94">
                  <c:v>1.9599999999999937</c:v>
                </c:pt>
                <c:pt idx="95">
                  <c:v>1.9599999999999937</c:v>
                </c:pt>
              </c:numCache>
            </c:numRef>
          </c:val>
        </c:ser>
        <c:ser>
          <c:idx val="7"/>
          <c:order val="7"/>
          <c:tx>
            <c:v>eu futures</c:v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numRef>
              <c:f>Fig1_data!$A$38:$A$133</c:f>
              <c:numCache>
                <c:formatCode>mmm\-yy</c:formatCode>
                <c:ptCount val="96"/>
                <c:pt idx="0">
                  <c:v>37652</c:v>
                </c:pt>
                <c:pt idx="1">
                  <c:v>37680</c:v>
                </c:pt>
                <c:pt idx="2">
                  <c:v>37711</c:v>
                </c:pt>
                <c:pt idx="3">
                  <c:v>37741</c:v>
                </c:pt>
                <c:pt idx="4">
                  <c:v>37772</c:v>
                </c:pt>
                <c:pt idx="5">
                  <c:v>37802</c:v>
                </c:pt>
                <c:pt idx="6">
                  <c:v>37833</c:v>
                </c:pt>
                <c:pt idx="7">
                  <c:v>37864</c:v>
                </c:pt>
                <c:pt idx="8">
                  <c:v>37894</c:v>
                </c:pt>
                <c:pt idx="9">
                  <c:v>37925</c:v>
                </c:pt>
                <c:pt idx="10">
                  <c:v>37955</c:v>
                </c:pt>
                <c:pt idx="11">
                  <c:v>37986</c:v>
                </c:pt>
                <c:pt idx="12">
                  <c:v>38017</c:v>
                </c:pt>
                <c:pt idx="13">
                  <c:v>38046</c:v>
                </c:pt>
                <c:pt idx="14">
                  <c:v>38077</c:v>
                </c:pt>
                <c:pt idx="15">
                  <c:v>38107</c:v>
                </c:pt>
                <c:pt idx="16">
                  <c:v>38138</c:v>
                </c:pt>
                <c:pt idx="17">
                  <c:v>38168</c:v>
                </c:pt>
                <c:pt idx="18">
                  <c:v>38199</c:v>
                </c:pt>
                <c:pt idx="19">
                  <c:v>38230</c:v>
                </c:pt>
                <c:pt idx="20">
                  <c:v>38260</c:v>
                </c:pt>
                <c:pt idx="21">
                  <c:v>38291</c:v>
                </c:pt>
                <c:pt idx="22">
                  <c:v>38321</c:v>
                </c:pt>
                <c:pt idx="23">
                  <c:v>38352</c:v>
                </c:pt>
                <c:pt idx="24">
                  <c:v>38383</c:v>
                </c:pt>
                <c:pt idx="25">
                  <c:v>38411</c:v>
                </c:pt>
                <c:pt idx="26">
                  <c:v>38442</c:v>
                </c:pt>
                <c:pt idx="27">
                  <c:v>38472</c:v>
                </c:pt>
                <c:pt idx="28">
                  <c:v>38503</c:v>
                </c:pt>
                <c:pt idx="29">
                  <c:v>38533</c:v>
                </c:pt>
                <c:pt idx="30">
                  <c:v>38564</c:v>
                </c:pt>
                <c:pt idx="31">
                  <c:v>38595</c:v>
                </c:pt>
                <c:pt idx="32">
                  <c:v>38625</c:v>
                </c:pt>
                <c:pt idx="33">
                  <c:v>38656</c:v>
                </c:pt>
                <c:pt idx="34">
                  <c:v>38686</c:v>
                </c:pt>
                <c:pt idx="35">
                  <c:v>38717</c:v>
                </c:pt>
                <c:pt idx="36">
                  <c:v>38748</c:v>
                </c:pt>
                <c:pt idx="37">
                  <c:v>38776</c:v>
                </c:pt>
                <c:pt idx="38">
                  <c:v>38807</c:v>
                </c:pt>
                <c:pt idx="39">
                  <c:v>38837</c:v>
                </c:pt>
                <c:pt idx="40">
                  <c:v>38868</c:v>
                </c:pt>
                <c:pt idx="41">
                  <c:v>38898</c:v>
                </c:pt>
                <c:pt idx="42">
                  <c:v>38929</c:v>
                </c:pt>
                <c:pt idx="43">
                  <c:v>38960</c:v>
                </c:pt>
                <c:pt idx="44">
                  <c:v>38990</c:v>
                </c:pt>
                <c:pt idx="45">
                  <c:v>39021</c:v>
                </c:pt>
                <c:pt idx="46">
                  <c:v>39051</c:v>
                </c:pt>
                <c:pt idx="47">
                  <c:v>39082</c:v>
                </c:pt>
                <c:pt idx="48">
                  <c:v>39113</c:v>
                </c:pt>
                <c:pt idx="49">
                  <c:v>39141</c:v>
                </c:pt>
                <c:pt idx="50">
                  <c:v>39172</c:v>
                </c:pt>
                <c:pt idx="51">
                  <c:v>39202</c:v>
                </c:pt>
                <c:pt idx="52">
                  <c:v>39233</c:v>
                </c:pt>
                <c:pt idx="53">
                  <c:v>39263</c:v>
                </c:pt>
                <c:pt idx="54">
                  <c:v>39294</c:v>
                </c:pt>
                <c:pt idx="55">
                  <c:v>39325</c:v>
                </c:pt>
                <c:pt idx="56">
                  <c:v>39355</c:v>
                </c:pt>
                <c:pt idx="57">
                  <c:v>39386</c:v>
                </c:pt>
                <c:pt idx="58">
                  <c:v>39416</c:v>
                </c:pt>
                <c:pt idx="59">
                  <c:v>39447</c:v>
                </c:pt>
                <c:pt idx="60">
                  <c:v>39478</c:v>
                </c:pt>
                <c:pt idx="61">
                  <c:v>39507</c:v>
                </c:pt>
                <c:pt idx="62">
                  <c:v>39538</c:v>
                </c:pt>
                <c:pt idx="63">
                  <c:v>39568</c:v>
                </c:pt>
                <c:pt idx="64">
                  <c:v>39599</c:v>
                </c:pt>
                <c:pt idx="65">
                  <c:v>39629</c:v>
                </c:pt>
                <c:pt idx="66">
                  <c:v>39660</c:v>
                </c:pt>
                <c:pt idx="67">
                  <c:v>39691</c:v>
                </c:pt>
                <c:pt idx="68">
                  <c:v>39721</c:v>
                </c:pt>
                <c:pt idx="69">
                  <c:v>39752</c:v>
                </c:pt>
                <c:pt idx="70">
                  <c:v>39782</c:v>
                </c:pt>
                <c:pt idx="71">
                  <c:v>39813</c:v>
                </c:pt>
                <c:pt idx="72">
                  <c:v>39844</c:v>
                </c:pt>
                <c:pt idx="73">
                  <c:v>39872</c:v>
                </c:pt>
                <c:pt idx="74">
                  <c:v>39903</c:v>
                </c:pt>
                <c:pt idx="75">
                  <c:v>39933</c:v>
                </c:pt>
                <c:pt idx="76">
                  <c:v>39964</c:v>
                </c:pt>
                <c:pt idx="77">
                  <c:v>39994</c:v>
                </c:pt>
                <c:pt idx="78" formatCode="m/d/yyyy">
                  <c:v>40024</c:v>
                </c:pt>
                <c:pt idx="79" formatCode="m/d/yyyy">
                  <c:v>40056</c:v>
                </c:pt>
                <c:pt idx="80" formatCode="m/d/yyyy">
                  <c:v>40086</c:v>
                </c:pt>
                <c:pt idx="81" formatCode="m/d/yyyy">
                  <c:v>40117</c:v>
                </c:pt>
                <c:pt idx="82" formatCode="m/d/yyyy">
                  <c:v>40147</c:v>
                </c:pt>
                <c:pt idx="83" formatCode="m/d/yyyy">
                  <c:v>40178</c:v>
                </c:pt>
                <c:pt idx="84" formatCode="m/d/yyyy">
                  <c:v>40209</c:v>
                </c:pt>
                <c:pt idx="85" formatCode="m/d/yyyy">
                  <c:v>40237</c:v>
                </c:pt>
                <c:pt idx="86" formatCode="m/d/yyyy">
                  <c:v>40268</c:v>
                </c:pt>
                <c:pt idx="87" formatCode="m/d/yyyy">
                  <c:v>40298</c:v>
                </c:pt>
                <c:pt idx="88" formatCode="m/d/yyyy">
                  <c:v>40329</c:v>
                </c:pt>
                <c:pt idx="89" formatCode="m/d/yyyy">
                  <c:v>40359</c:v>
                </c:pt>
                <c:pt idx="90" formatCode="m/d/yyyy">
                  <c:v>40390</c:v>
                </c:pt>
                <c:pt idx="91" formatCode="m/d/yyyy">
                  <c:v>40421</c:v>
                </c:pt>
                <c:pt idx="92" formatCode="m/d/yyyy">
                  <c:v>40451</c:v>
                </c:pt>
                <c:pt idx="93" formatCode="m/d/yyyy">
                  <c:v>40482</c:v>
                </c:pt>
                <c:pt idx="94" formatCode="m/d/yyyy">
                  <c:v>40512</c:v>
                </c:pt>
                <c:pt idx="95" formatCode="m/d/yyyy">
                  <c:v>40543</c:v>
                </c:pt>
              </c:numCache>
            </c:numRef>
          </c:cat>
          <c:val>
            <c:numRef>
              <c:f>Fig1_data!$K$38:$K$133</c:f>
              <c:numCache>
                <c:formatCode>General</c:formatCode>
                <c:ptCount val="96"/>
                <c:pt idx="80">
                  <c:v>0.35799999999999998</c:v>
                </c:pt>
                <c:pt idx="81">
                  <c:v>0.31499999999999773</c:v>
                </c:pt>
                <c:pt idx="82">
                  <c:v>0.31999999999999318</c:v>
                </c:pt>
                <c:pt idx="83">
                  <c:v>0.53000000000000114</c:v>
                </c:pt>
                <c:pt idx="84">
                  <c:v>0.56999999999999318</c:v>
                </c:pt>
                <c:pt idx="85">
                  <c:v>0.56999999999999318</c:v>
                </c:pt>
                <c:pt idx="86">
                  <c:v>0.71500000000000341</c:v>
                </c:pt>
                <c:pt idx="87">
                  <c:v>1.0150000000000006</c:v>
                </c:pt>
                <c:pt idx="88">
                  <c:v>1.0150000000000006</c:v>
                </c:pt>
                <c:pt idx="89">
                  <c:v>1.0150000000000006</c:v>
                </c:pt>
                <c:pt idx="90">
                  <c:v>1.355000000000004</c:v>
                </c:pt>
                <c:pt idx="91">
                  <c:v>1.355000000000004</c:v>
                </c:pt>
                <c:pt idx="92">
                  <c:v>1.355000000000004</c:v>
                </c:pt>
                <c:pt idx="93">
                  <c:v>1.355000000000004</c:v>
                </c:pt>
                <c:pt idx="94">
                  <c:v>1.355000000000004</c:v>
                </c:pt>
                <c:pt idx="95">
                  <c:v>1.355000000000004</c:v>
                </c:pt>
              </c:numCache>
            </c:numRef>
          </c:val>
        </c:ser>
        <c:ser>
          <c:idx val="8"/>
          <c:order val="8"/>
          <c:tx>
            <c:strRef>
              <c:f>Fig1_data!$H$1</c:f>
              <c:strCache>
                <c:ptCount val="1"/>
                <c:pt idx="0">
                  <c:v>RICSGD_N.M.JA: OFFICIAL LENDING RATE - BANK OF JAPAN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Fig1_data!$H$38:$H$133</c:f>
              <c:numCache>
                <c:formatCode>General</c:formatCode>
                <c:ptCount val="96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0.1</c:v>
                </c:pt>
                <c:pt idx="25">
                  <c:v>0.1</c:v>
                </c:pt>
                <c:pt idx="26">
                  <c:v>0.1</c:v>
                </c:pt>
                <c:pt idx="27">
                  <c:v>0.1</c:v>
                </c:pt>
                <c:pt idx="28">
                  <c:v>0.1</c:v>
                </c:pt>
                <c:pt idx="29">
                  <c:v>0.1</c:v>
                </c:pt>
                <c:pt idx="30">
                  <c:v>0.1</c:v>
                </c:pt>
                <c:pt idx="31">
                  <c:v>0.1</c:v>
                </c:pt>
                <c:pt idx="32">
                  <c:v>0.1</c:v>
                </c:pt>
                <c:pt idx="33">
                  <c:v>0.1</c:v>
                </c:pt>
                <c:pt idx="34">
                  <c:v>0.1</c:v>
                </c:pt>
                <c:pt idx="35">
                  <c:v>0.1</c:v>
                </c:pt>
                <c:pt idx="36">
                  <c:v>0.1</c:v>
                </c:pt>
                <c:pt idx="37">
                  <c:v>0.1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  <c:pt idx="42">
                  <c:v>0.4</c:v>
                </c:pt>
                <c:pt idx="43">
                  <c:v>0.4</c:v>
                </c:pt>
                <c:pt idx="44">
                  <c:v>0.4</c:v>
                </c:pt>
                <c:pt idx="45">
                  <c:v>0.4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0.75</c:v>
                </c:pt>
                <c:pt idx="50">
                  <c:v>0.75</c:v>
                </c:pt>
                <c:pt idx="51">
                  <c:v>0.75</c:v>
                </c:pt>
                <c:pt idx="52">
                  <c:v>0.75</c:v>
                </c:pt>
                <c:pt idx="53">
                  <c:v>0.75</c:v>
                </c:pt>
                <c:pt idx="54">
                  <c:v>0.75</c:v>
                </c:pt>
                <c:pt idx="55">
                  <c:v>0.75</c:v>
                </c:pt>
                <c:pt idx="56">
                  <c:v>0.75</c:v>
                </c:pt>
                <c:pt idx="57">
                  <c:v>0.75</c:v>
                </c:pt>
                <c:pt idx="58">
                  <c:v>0.75</c:v>
                </c:pt>
                <c:pt idx="59">
                  <c:v>0.75</c:v>
                </c:pt>
                <c:pt idx="60">
                  <c:v>0.75</c:v>
                </c:pt>
                <c:pt idx="61">
                  <c:v>0.75</c:v>
                </c:pt>
                <c:pt idx="62">
                  <c:v>0.75</c:v>
                </c:pt>
                <c:pt idx="63">
                  <c:v>0.75</c:v>
                </c:pt>
                <c:pt idx="64">
                  <c:v>0.75</c:v>
                </c:pt>
                <c:pt idx="65">
                  <c:v>0.75</c:v>
                </c:pt>
                <c:pt idx="66">
                  <c:v>0.75</c:v>
                </c:pt>
                <c:pt idx="67">
                  <c:v>0.75</c:v>
                </c:pt>
                <c:pt idx="68">
                  <c:v>0.75</c:v>
                </c:pt>
                <c:pt idx="69">
                  <c:v>0.5</c:v>
                </c:pt>
                <c:pt idx="70">
                  <c:v>0.5</c:v>
                </c:pt>
                <c:pt idx="71">
                  <c:v>0.3</c:v>
                </c:pt>
                <c:pt idx="72">
                  <c:v>0.3</c:v>
                </c:pt>
                <c:pt idx="73">
                  <c:v>0.3</c:v>
                </c:pt>
                <c:pt idx="74">
                  <c:v>0.3</c:v>
                </c:pt>
                <c:pt idx="75">
                  <c:v>0.3</c:v>
                </c:pt>
                <c:pt idx="76">
                  <c:v>0.3</c:v>
                </c:pt>
                <c:pt idx="77">
                  <c:v>0.3</c:v>
                </c:pt>
                <c:pt idx="78">
                  <c:v>0.3</c:v>
                </c:pt>
                <c:pt idx="79">
                  <c:v>0.3</c:v>
                </c:pt>
                <c:pt idx="80">
                  <c:v>0.3</c:v>
                </c:pt>
              </c:numCache>
            </c:numRef>
          </c:val>
        </c:ser>
        <c:ser>
          <c:idx val="9"/>
          <c:order val="9"/>
          <c:tx>
            <c:strRef>
              <c:f>Fig1_data!$M$1</c:f>
              <c:strCache>
                <c:ptCount val="1"/>
                <c:pt idx="0">
                  <c:v>Japan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  <a:prstDash val="sysDash"/>
            </a:ln>
          </c:spPr>
          <c:marker>
            <c:symbol val="none"/>
          </c:marker>
          <c:val>
            <c:numRef>
              <c:f>Fig1_data!$M$38:$M$133</c:f>
              <c:numCache>
                <c:formatCode>General</c:formatCode>
                <c:ptCount val="96"/>
                <c:pt idx="80">
                  <c:v>0.3</c:v>
                </c:pt>
                <c:pt idx="81">
                  <c:v>9.9999999999994316E-2</c:v>
                </c:pt>
                <c:pt idx="82">
                  <c:v>9.9999999999994316E-2</c:v>
                </c:pt>
                <c:pt idx="83">
                  <c:v>9.9999999999994316E-2</c:v>
                </c:pt>
                <c:pt idx="84">
                  <c:v>9.9999999999994316E-2</c:v>
                </c:pt>
                <c:pt idx="85">
                  <c:v>9.9999999999994316E-2</c:v>
                </c:pt>
                <c:pt idx="86">
                  <c:v>9.9999999999994316E-2</c:v>
                </c:pt>
                <c:pt idx="87">
                  <c:v>9.9999999999994316E-2</c:v>
                </c:pt>
                <c:pt idx="88">
                  <c:v>9.9999999999994316E-2</c:v>
                </c:pt>
                <c:pt idx="89">
                  <c:v>9.9999999999994316E-2</c:v>
                </c:pt>
                <c:pt idx="90">
                  <c:v>9.9999999999994316E-2</c:v>
                </c:pt>
                <c:pt idx="91">
                  <c:v>9.9999999999994316E-2</c:v>
                </c:pt>
                <c:pt idx="92">
                  <c:v>9.9999999999994316E-2</c:v>
                </c:pt>
                <c:pt idx="93">
                  <c:v>9.9999999999994316E-2</c:v>
                </c:pt>
                <c:pt idx="94">
                  <c:v>9.9999999999994316E-2</c:v>
                </c:pt>
                <c:pt idx="95">
                  <c:v>9.9999999999994316E-2</c:v>
                </c:pt>
              </c:numCache>
            </c:numRef>
          </c:val>
        </c:ser>
        <c:marker val="1"/>
        <c:axId val="127515264"/>
        <c:axId val="127521152"/>
      </c:lineChart>
      <c:dateAx>
        <c:axId val="127515264"/>
        <c:scaling>
          <c:orientation val="minMax"/>
        </c:scaling>
        <c:axPos val="b"/>
        <c:numFmt formatCode="\ \ \ \ \ &quot;              &quot;yyyy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7521152"/>
        <c:crosses val="autoZero"/>
        <c:lblOffset val="0"/>
        <c:baseTimeUnit val="months"/>
        <c:majorUnit val="12"/>
        <c:majorTimeUnit val="months"/>
        <c:minorUnit val="12"/>
      </c:dateAx>
      <c:valAx>
        <c:axId val="127521152"/>
        <c:scaling>
          <c:orientation val="minMax"/>
          <c:max val="7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27515264"/>
        <c:crosses val="max"/>
        <c:crossBetween val="between"/>
      </c:valAx>
      <c:spPr>
        <a:ln w="9525"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2243843780077219E-2"/>
          <c:y val="9.936730551025473E-2"/>
          <c:w val="0.9283368454580494"/>
          <c:h val="0.8395683333108046"/>
        </c:manualLayout>
      </c:layout>
      <c:lineChart>
        <c:grouping val="standard"/>
        <c:ser>
          <c:idx val="0"/>
          <c:order val="0"/>
          <c:tx>
            <c:strRef>
              <c:f>Fig10_data!$B$1</c:f>
              <c:strCache>
                <c:ptCount val="1"/>
                <c:pt idx="0">
                  <c:v>2-sided rstar</c:v>
                </c:pt>
              </c:strCache>
            </c:strRef>
          </c:tx>
          <c:spPr>
            <a:ln w="19050">
              <a:solidFill>
                <a:srgbClr val="0070C0"/>
              </a:solidFill>
              <a:prstDash val="dashDot"/>
            </a:ln>
          </c:spPr>
          <c:marker>
            <c:symbol val="none"/>
          </c:marker>
          <c:cat>
            <c:numRef>
              <c:f>Fig10_data!$A$2:$A$179</c:f>
              <c:numCache>
                <c:formatCode>m/d/yyyy</c:formatCode>
                <c:ptCount val="178"/>
                <c:pt idx="0">
                  <c:v>23802</c:v>
                </c:pt>
                <c:pt idx="1">
                  <c:v>23894</c:v>
                </c:pt>
                <c:pt idx="2">
                  <c:v>23986</c:v>
                </c:pt>
                <c:pt idx="3">
                  <c:v>24077</c:v>
                </c:pt>
                <c:pt idx="4">
                  <c:v>24167</c:v>
                </c:pt>
                <c:pt idx="5">
                  <c:v>24259</c:v>
                </c:pt>
                <c:pt idx="6">
                  <c:v>24351</c:v>
                </c:pt>
                <c:pt idx="7">
                  <c:v>24442</c:v>
                </c:pt>
                <c:pt idx="8">
                  <c:v>24532</c:v>
                </c:pt>
                <c:pt idx="9">
                  <c:v>24624</c:v>
                </c:pt>
                <c:pt idx="10">
                  <c:v>24716</c:v>
                </c:pt>
                <c:pt idx="11">
                  <c:v>24807</c:v>
                </c:pt>
                <c:pt idx="12">
                  <c:v>24898</c:v>
                </c:pt>
                <c:pt idx="13">
                  <c:v>24990</c:v>
                </c:pt>
                <c:pt idx="14">
                  <c:v>25082</c:v>
                </c:pt>
                <c:pt idx="15">
                  <c:v>25173</c:v>
                </c:pt>
                <c:pt idx="16">
                  <c:v>25263</c:v>
                </c:pt>
                <c:pt idx="17">
                  <c:v>25355</c:v>
                </c:pt>
                <c:pt idx="18">
                  <c:v>25447</c:v>
                </c:pt>
                <c:pt idx="19">
                  <c:v>25538</c:v>
                </c:pt>
                <c:pt idx="20">
                  <c:v>25628</c:v>
                </c:pt>
                <c:pt idx="21">
                  <c:v>25720</c:v>
                </c:pt>
                <c:pt idx="22">
                  <c:v>25812</c:v>
                </c:pt>
                <c:pt idx="23">
                  <c:v>25903</c:v>
                </c:pt>
                <c:pt idx="24">
                  <c:v>25993</c:v>
                </c:pt>
                <c:pt idx="25">
                  <c:v>26085</c:v>
                </c:pt>
                <c:pt idx="26">
                  <c:v>26177</c:v>
                </c:pt>
                <c:pt idx="27">
                  <c:v>26268</c:v>
                </c:pt>
                <c:pt idx="28">
                  <c:v>26359</c:v>
                </c:pt>
                <c:pt idx="29">
                  <c:v>26451</c:v>
                </c:pt>
                <c:pt idx="30">
                  <c:v>26543</c:v>
                </c:pt>
                <c:pt idx="31">
                  <c:v>26634</c:v>
                </c:pt>
                <c:pt idx="32">
                  <c:v>26724</c:v>
                </c:pt>
                <c:pt idx="33">
                  <c:v>26816</c:v>
                </c:pt>
                <c:pt idx="34">
                  <c:v>26908</c:v>
                </c:pt>
                <c:pt idx="35">
                  <c:v>26999</c:v>
                </c:pt>
                <c:pt idx="36">
                  <c:v>27089</c:v>
                </c:pt>
                <c:pt idx="37">
                  <c:v>27181</c:v>
                </c:pt>
                <c:pt idx="38">
                  <c:v>27273</c:v>
                </c:pt>
                <c:pt idx="39">
                  <c:v>27364</c:v>
                </c:pt>
                <c:pt idx="40">
                  <c:v>27454</c:v>
                </c:pt>
                <c:pt idx="41">
                  <c:v>27546</c:v>
                </c:pt>
                <c:pt idx="42">
                  <c:v>27638</c:v>
                </c:pt>
                <c:pt idx="43">
                  <c:v>27729</c:v>
                </c:pt>
                <c:pt idx="44">
                  <c:v>27820</c:v>
                </c:pt>
                <c:pt idx="45">
                  <c:v>27912</c:v>
                </c:pt>
                <c:pt idx="46">
                  <c:v>28004</c:v>
                </c:pt>
                <c:pt idx="47">
                  <c:v>28095</c:v>
                </c:pt>
                <c:pt idx="48">
                  <c:v>28185</c:v>
                </c:pt>
                <c:pt idx="49">
                  <c:v>28277</c:v>
                </c:pt>
                <c:pt idx="50">
                  <c:v>28369</c:v>
                </c:pt>
                <c:pt idx="51">
                  <c:v>28460</c:v>
                </c:pt>
                <c:pt idx="52">
                  <c:v>28550</c:v>
                </c:pt>
                <c:pt idx="53">
                  <c:v>28642</c:v>
                </c:pt>
                <c:pt idx="54">
                  <c:v>28734</c:v>
                </c:pt>
                <c:pt idx="55">
                  <c:v>28825</c:v>
                </c:pt>
                <c:pt idx="56">
                  <c:v>28915</c:v>
                </c:pt>
                <c:pt idx="57">
                  <c:v>29007</c:v>
                </c:pt>
                <c:pt idx="58">
                  <c:v>29099</c:v>
                </c:pt>
                <c:pt idx="59">
                  <c:v>29190</c:v>
                </c:pt>
                <c:pt idx="60">
                  <c:v>29281</c:v>
                </c:pt>
                <c:pt idx="61">
                  <c:v>29373</c:v>
                </c:pt>
                <c:pt idx="62">
                  <c:v>29465</c:v>
                </c:pt>
                <c:pt idx="63">
                  <c:v>29556</c:v>
                </c:pt>
                <c:pt idx="64">
                  <c:v>29646</c:v>
                </c:pt>
                <c:pt idx="65">
                  <c:v>29738</c:v>
                </c:pt>
                <c:pt idx="66">
                  <c:v>29830</c:v>
                </c:pt>
                <c:pt idx="67">
                  <c:v>29921</c:v>
                </c:pt>
                <c:pt idx="68">
                  <c:v>30011</c:v>
                </c:pt>
                <c:pt idx="69">
                  <c:v>30103</c:v>
                </c:pt>
                <c:pt idx="70">
                  <c:v>30195</c:v>
                </c:pt>
                <c:pt idx="71">
                  <c:v>30286</c:v>
                </c:pt>
                <c:pt idx="72">
                  <c:v>30376</c:v>
                </c:pt>
                <c:pt idx="73">
                  <c:v>30468</c:v>
                </c:pt>
                <c:pt idx="74">
                  <c:v>30560</c:v>
                </c:pt>
                <c:pt idx="75">
                  <c:v>30651</c:v>
                </c:pt>
                <c:pt idx="76">
                  <c:v>30742</c:v>
                </c:pt>
                <c:pt idx="77">
                  <c:v>30834</c:v>
                </c:pt>
                <c:pt idx="78">
                  <c:v>30926</c:v>
                </c:pt>
                <c:pt idx="79">
                  <c:v>31017</c:v>
                </c:pt>
                <c:pt idx="80">
                  <c:v>31107</c:v>
                </c:pt>
                <c:pt idx="81">
                  <c:v>31199</c:v>
                </c:pt>
                <c:pt idx="82">
                  <c:v>31291</c:v>
                </c:pt>
                <c:pt idx="83">
                  <c:v>31382</c:v>
                </c:pt>
                <c:pt idx="84">
                  <c:v>31472</c:v>
                </c:pt>
                <c:pt idx="85">
                  <c:v>31564</c:v>
                </c:pt>
                <c:pt idx="86">
                  <c:v>31656</c:v>
                </c:pt>
                <c:pt idx="87">
                  <c:v>31747</c:v>
                </c:pt>
                <c:pt idx="88">
                  <c:v>31837</c:v>
                </c:pt>
                <c:pt idx="89">
                  <c:v>31929</c:v>
                </c:pt>
                <c:pt idx="90">
                  <c:v>32021</c:v>
                </c:pt>
                <c:pt idx="91">
                  <c:v>32112</c:v>
                </c:pt>
                <c:pt idx="92">
                  <c:v>32203</c:v>
                </c:pt>
                <c:pt idx="93">
                  <c:v>32295</c:v>
                </c:pt>
                <c:pt idx="94">
                  <c:v>32387</c:v>
                </c:pt>
                <c:pt idx="95">
                  <c:v>32478</c:v>
                </c:pt>
                <c:pt idx="96">
                  <c:v>32568</c:v>
                </c:pt>
                <c:pt idx="97">
                  <c:v>32660</c:v>
                </c:pt>
                <c:pt idx="98">
                  <c:v>32752</c:v>
                </c:pt>
                <c:pt idx="99">
                  <c:v>32843</c:v>
                </c:pt>
                <c:pt idx="100">
                  <c:v>32933</c:v>
                </c:pt>
                <c:pt idx="101">
                  <c:v>33025</c:v>
                </c:pt>
                <c:pt idx="102">
                  <c:v>33117</c:v>
                </c:pt>
                <c:pt idx="103">
                  <c:v>33208</c:v>
                </c:pt>
                <c:pt idx="104">
                  <c:v>33298</c:v>
                </c:pt>
                <c:pt idx="105">
                  <c:v>33390</c:v>
                </c:pt>
                <c:pt idx="106">
                  <c:v>33482</c:v>
                </c:pt>
                <c:pt idx="107">
                  <c:v>33573</c:v>
                </c:pt>
                <c:pt idx="108">
                  <c:v>33664</c:v>
                </c:pt>
                <c:pt idx="109">
                  <c:v>33756</c:v>
                </c:pt>
                <c:pt idx="110">
                  <c:v>33848</c:v>
                </c:pt>
                <c:pt idx="111">
                  <c:v>33939</c:v>
                </c:pt>
                <c:pt idx="112">
                  <c:v>34029</c:v>
                </c:pt>
                <c:pt idx="113">
                  <c:v>34121</c:v>
                </c:pt>
                <c:pt idx="114">
                  <c:v>34213</c:v>
                </c:pt>
                <c:pt idx="115">
                  <c:v>34304</c:v>
                </c:pt>
                <c:pt idx="116">
                  <c:v>34394</c:v>
                </c:pt>
                <c:pt idx="117">
                  <c:v>34486</c:v>
                </c:pt>
                <c:pt idx="118">
                  <c:v>34578</c:v>
                </c:pt>
                <c:pt idx="119">
                  <c:v>34669</c:v>
                </c:pt>
                <c:pt idx="120">
                  <c:v>34759</c:v>
                </c:pt>
                <c:pt idx="121">
                  <c:v>34851</c:v>
                </c:pt>
                <c:pt idx="122">
                  <c:v>34943</c:v>
                </c:pt>
                <c:pt idx="123">
                  <c:v>35034</c:v>
                </c:pt>
                <c:pt idx="124">
                  <c:v>35125</c:v>
                </c:pt>
                <c:pt idx="125">
                  <c:v>35217</c:v>
                </c:pt>
                <c:pt idx="126">
                  <c:v>35309</c:v>
                </c:pt>
                <c:pt idx="127">
                  <c:v>35400</c:v>
                </c:pt>
                <c:pt idx="128">
                  <c:v>35490</c:v>
                </c:pt>
                <c:pt idx="129">
                  <c:v>35582</c:v>
                </c:pt>
                <c:pt idx="130">
                  <c:v>35674</c:v>
                </c:pt>
                <c:pt idx="131">
                  <c:v>35765</c:v>
                </c:pt>
                <c:pt idx="132">
                  <c:v>35855</c:v>
                </c:pt>
                <c:pt idx="133">
                  <c:v>35947</c:v>
                </c:pt>
                <c:pt idx="134">
                  <c:v>36039</c:v>
                </c:pt>
                <c:pt idx="135">
                  <c:v>36130</c:v>
                </c:pt>
                <c:pt idx="136">
                  <c:v>36220</c:v>
                </c:pt>
                <c:pt idx="137">
                  <c:v>36312</c:v>
                </c:pt>
                <c:pt idx="138">
                  <c:v>36404</c:v>
                </c:pt>
                <c:pt idx="139">
                  <c:v>36495</c:v>
                </c:pt>
                <c:pt idx="140">
                  <c:v>36586</c:v>
                </c:pt>
                <c:pt idx="141">
                  <c:v>36678</c:v>
                </c:pt>
                <c:pt idx="142">
                  <c:v>36770</c:v>
                </c:pt>
                <c:pt idx="143">
                  <c:v>36861</c:v>
                </c:pt>
                <c:pt idx="144">
                  <c:v>36951</c:v>
                </c:pt>
                <c:pt idx="145">
                  <c:v>37043</c:v>
                </c:pt>
                <c:pt idx="146">
                  <c:v>37135</c:v>
                </c:pt>
                <c:pt idx="147">
                  <c:v>37226</c:v>
                </c:pt>
                <c:pt idx="148">
                  <c:v>37316</c:v>
                </c:pt>
                <c:pt idx="149">
                  <c:v>37408</c:v>
                </c:pt>
                <c:pt idx="150">
                  <c:v>37500</c:v>
                </c:pt>
                <c:pt idx="151">
                  <c:v>37591</c:v>
                </c:pt>
                <c:pt idx="152">
                  <c:v>37681</c:v>
                </c:pt>
                <c:pt idx="153">
                  <c:v>37773</c:v>
                </c:pt>
                <c:pt idx="154">
                  <c:v>37865</c:v>
                </c:pt>
                <c:pt idx="155">
                  <c:v>37956</c:v>
                </c:pt>
                <c:pt idx="156">
                  <c:v>38047</c:v>
                </c:pt>
                <c:pt idx="157">
                  <c:v>38139</c:v>
                </c:pt>
                <c:pt idx="158">
                  <c:v>38231</c:v>
                </c:pt>
                <c:pt idx="159">
                  <c:v>38322</c:v>
                </c:pt>
                <c:pt idx="160">
                  <c:v>38412</c:v>
                </c:pt>
                <c:pt idx="161">
                  <c:v>38504</c:v>
                </c:pt>
                <c:pt idx="162">
                  <c:v>38596</c:v>
                </c:pt>
                <c:pt idx="163">
                  <c:v>38687</c:v>
                </c:pt>
                <c:pt idx="164">
                  <c:v>38777</c:v>
                </c:pt>
                <c:pt idx="165">
                  <c:v>38869</c:v>
                </c:pt>
                <c:pt idx="166">
                  <c:v>38961</c:v>
                </c:pt>
                <c:pt idx="167">
                  <c:v>39052</c:v>
                </c:pt>
                <c:pt idx="168">
                  <c:v>39142</c:v>
                </c:pt>
                <c:pt idx="169">
                  <c:v>39234</c:v>
                </c:pt>
                <c:pt idx="170">
                  <c:v>39326</c:v>
                </c:pt>
                <c:pt idx="171">
                  <c:v>39417</c:v>
                </c:pt>
                <c:pt idx="172">
                  <c:v>39508</c:v>
                </c:pt>
                <c:pt idx="173">
                  <c:v>39600</c:v>
                </c:pt>
                <c:pt idx="174">
                  <c:v>39692</c:v>
                </c:pt>
                <c:pt idx="175">
                  <c:v>39783</c:v>
                </c:pt>
                <c:pt idx="176">
                  <c:v>39873</c:v>
                </c:pt>
                <c:pt idx="177">
                  <c:v>39965</c:v>
                </c:pt>
              </c:numCache>
            </c:numRef>
          </c:cat>
          <c:val>
            <c:numRef>
              <c:f>Fig10_data!$B$2:$B$179</c:f>
              <c:numCache>
                <c:formatCode>General</c:formatCode>
                <c:ptCount val="178"/>
                <c:pt idx="0">
                  <c:v>4.2881315479147482</c:v>
                </c:pt>
                <c:pt idx="1">
                  <c:v>4.2918931614014744</c:v>
                </c:pt>
                <c:pt idx="2">
                  <c:v>4.289870271766528</c:v>
                </c:pt>
                <c:pt idx="3">
                  <c:v>4.2748304198924503</c:v>
                </c:pt>
                <c:pt idx="4">
                  <c:v>4.246853364030974</c:v>
                </c:pt>
                <c:pt idx="5">
                  <c:v>4.2135854338765011</c:v>
                </c:pt>
                <c:pt idx="6">
                  <c:v>4.1880786710894355</c:v>
                </c:pt>
                <c:pt idx="7">
                  <c:v>4.1626648657810792</c:v>
                </c:pt>
                <c:pt idx="8">
                  <c:v>4.1355129985075543</c:v>
                </c:pt>
                <c:pt idx="9">
                  <c:v>4.1082545254853304</c:v>
                </c:pt>
                <c:pt idx="10">
                  <c:v>4.0842764548254529</c:v>
                </c:pt>
                <c:pt idx="11">
                  <c:v>4.0559868371636512</c:v>
                </c:pt>
                <c:pt idx="12">
                  <c:v>4.0214349888833132</c:v>
                </c:pt>
                <c:pt idx="13">
                  <c:v>3.9745076281899077</c:v>
                </c:pt>
                <c:pt idx="14">
                  <c:v>3.9236901006735412</c:v>
                </c:pt>
                <c:pt idx="15">
                  <c:v>3.8753872210564611</c:v>
                </c:pt>
                <c:pt idx="16">
                  <c:v>3.8263007533176654</c:v>
                </c:pt>
                <c:pt idx="17">
                  <c:v>3.7723021103556786</c:v>
                </c:pt>
                <c:pt idx="18">
                  <c:v>3.7242823003986989</c:v>
                </c:pt>
                <c:pt idx="19">
                  <c:v>3.6807609809141413</c:v>
                </c:pt>
                <c:pt idx="20">
                  <c:v>3.6472068843327192</c:v>
                </c:pt>
                <c:pt idx="21">
                  <c:v>3.6176142779051443</c:v>
                </c:pt>
                <c:pt idx="22">
                  <c:v>3.5889460800530668</c:v>
                </c:pt>
                <c:pt idx="23">
                  <c:v>3.5617646185081449</c:v>
                </c:pt>
                <c:pt idx="24">
                  <c:v>3.5419518690658922</c:v>
                </c:pt>
                <c:pt idx="25">
                  <c:v>3.5090489554153077</c:v>
                </c:pt>
                <c:pt idx="26">
                  <c:v>3.4855829237953126</c:v>
                </c:pt>
                <c:pt idx="27">
                  <c:v>3.467523395606861</c:v>
                </c:pt>
                <c:pt idx="28">
                  <c:v>3.4512629965425585</c:v>
                </c:pt>
                <c:pt idx="29">
                  <c:v>3.4233427656929551</c:v>
                </c:pt>
                <c:pt idx="30">
                  <c:v>3.3861055424875284</c:v>
                </c:pt>
                <c:pt idx="31">
                  <c:v>3.3474365571704237</c:v>
                </c:pt>
                <c:pt idx="32">
                  <c:v>3.2976038717916327</c:v>
                </c:pt>
                <c:pt idx="33">
                  <c:v>3.2365886279464382</c:v>
                </c:pt>
                <c:pt idx="34">
                  <c:v>3.1795909740551203</c:v>
                </c:pt>
                <c:pt idx="35">
                  <c:v>3.1314375332101587</c:v>
                </c:pt>
                <c:pt idx="36">
                  <c:v>3.082473419293855</c:v>
                </c:pt>
                <c:pt idx="37">
                  <c:v>3.0447885983276066</c:v>
                </c:pt>
                <c:pt idx="38">
                  <c:v>3.0129312452137613</c:v>
                </c:pt>
                <c:pt idx="39">
                  <c:v>2.9968927081816417</c:v>
                </c:pt>
                <c:pt idx="40">
                  <c:v>2.992638842372517</c:v>
                </c:pt>
                <c:pt idx="41">
                  <c:v>3.0003110486435061</c:v>
                </c:pt>
                <c:pt idx="42">
                  <c:v>3.0033007051264686</c:v>
                </c:pt>
                <c:pt idx="43">
                  <c:v>3.0005570756561037</c:v>
                </c:pt>
                <c:pt idx="44">
                  <c:v>2.9960255572551278</c:v>
                </c:pt>
                <c:pt idx="45">
                  <c:v>2.9887407845108185</c:v>
                </c:pt>
                <c:pt idx="46">
                  <c:v>2.9917039910055712</c:v>
                </c:pt>
                <c:pt idx="47">
                  <c:v>3.0021898927497346</c:v>
                </c:pt>
                <c:pt idx="48">
                  <c:v>3.0145336631104307</c:v>
                </c:pt>
                <c:pt idx="49">
                  <c:v>3.0237610940419266</c:v>
                </c:pt>
                <c:pt idx="50">
                  <c:v>3.0274024555141397</c:v>
                </c:pt>
                <c:pt idx="51">
                  <c:v>3.0332289144269753</c:v>
                </c:pt>
                <c:pt idx="52">
                  <c:v>3.0481927112238365</c:v>
                </c:pt>
                <c:pt idx="53">
                  <c:v>3.055290498866388</c:v>
                </c:pt>
                <c:pt idx="54">
                  <c:v>3.038987806522083</c:v>
                </c:pt>
                <c:pt idx="55">
                  <c:v>3.0260207612082084</c:v>
                </c:pt>
                <c:pt idx="56">
                  <c:v>3.013073816481401</c:v>
                </c:pt>
                <c:pt idx="57">
                  <c:v>3.0060086519214373</c:v>
                </c:pt>
                <c:pt idx="58">
                  <c:v>3.0001041174422296</c:v>
                </c:pt>
                <c:pt idx="59">
                  <c:v>2.992113871298824</c:v>
                </c:pt>
                <c:pt idx="60">
                  <c:v>2.9880091267998745</c:v>
                </c:pt>
                <c:pt idx="61">
                  <c:v>2.9914690553863093</c:v>
                </c:pt>
                <c:pt idx="62">
                  <c:v>3.0094054401947696</c:v>
                </c:pt>
                <c:pt idx="63">
                  <c:v>3.0180099315397886</c:v>
                </c:pt>
                <c:pt idx="64">
                  <c:v>3.009182647070372</c:v>
                </c:pt>
                <c:pt idx="65">
                  <c:v>2.9942143699698205</c:v>
                </c:pt>
                <c:pt idx="66">
                  <c:v>2.9883620617754474</c:v>
                </c:pt>
                <c:pt idx="67">
                  <c:v>2.9795862858776774</c:v>
                </c:pt>
                <c:pt idx="68">
                  <c:v>2.98686077889151</c:v>
                </c:pt>
                <c:pt idx="69">
                  <c:v>3.0039437314417423</c:v>
                </c:pt>
                <c:pt idx="70">
                  <c:v>3.0180239180609565</c:v>
                </c:pt>
                <c:pt idx="71">
                  <c:v>3.0378750696559074</c:v>
                </c:pt>
                <c:pt idx="72">
                  <c:v>3.0570402263620142</c:v>
                </c:pt>
                <c:pt idx="73">
                  <c:v>3.0677479313379101</c:v>
                </c:pt>
                <c:pt idx="74">
                  <c:v>3.0680899400626043</c:v>
                </c:pt>
                <c:pt idx="75">
                  <c:v>3.0626101546865598</c:v>
                </c:pt>
                <c:pt idx="76">
                  <c:v>3.0511100292412743</c:v>
                </c:pt>
                <c:pt idx="77">
                  <c:v>3.0355481310731527</c:v>
                </c:pt>
                <c:pt idx="78">
                  <c:v>3.0185668060545465</c:v>
                </c:pt>
                <c:pt idx="79">
                  <c:v>3.0038483021685174</c:v>
                </c:pt>
                <c:pt idx="80">
                  <c:v>2.9891647263853045</c:v>
                </c:pt>
                <c:pt idx="81">
                  <c:v>2.9719898397966014</c:v>
                </c:pt>
                <c:pt idx="82">
                  <c:v>2.9518541849937932</c:v>
                </c:pt>
                <c:pt idx="83">
                  <c:v>2.9268005808078441</c:v>
                </c:pt>
                <c:pt idx="84">
                  <c:v>2.9034062257319229</c:v>
                </c:pt>
                <c:pt idx="85">
                  <c:v>2.8802625697225701</c:v>
                </c:pt>
                <c:pt idx="86">
                  <c:v>2.8600180579439276</c:v>
                </c:pt>
                <c:pt idx="87">
                  <c:v>2.8397129422784526</c:v>
                </c:pt>
                <c:pt idx="88">
                  <c:v>2.8231563515263183</c:v>
                </c:pt>
                <c:pt idx="89">
                  <c:v>2.8074335741960055</c:v>
                </c:pt>
                <c:pt idx="90">
                  <c:v>2.7889721258133533</c:v>
                </c:pt>
                <c:pt idx="91">
                  <c:v>2.7677737258873849</c:v>
                </c:pt>
                <c:pt idx="92">
                  <c:v>2.7411306680869836</c:v>
                </c:pt>
                <c:pt idx="93">
                  <c:v>2.7165767046772924</c:v>
                </c:pt>
                <c:pt idx="94">
                  <c:v>2.6886339297597805</c:v>
                </c:pt>
                <c:pt idx="95">
                  <c:v>2.6606651641040253</c:v>
                </c:pt>
                <c:pt idx="96">
                  <c:v>2.6263924808912607</c:v>
                </c:pt>
                <c:pt idx="97">
                  <c:v>2.5893558668449392</c:v>
                </c:pt>
                <c:pt idx="98">
                  <c:v>2.5493826704866454</c:v>
                </c:pt>
                <c:pt idx="99">
                  <c:v>2.5062527354927817</c:v>
                </c:pt>
                <c:pt idx="100">
                  <c:v>2.4618317556708664</c:v>
                </c:pt>
                <c:pt idx="101">
                  <c:v>2.413044983760924</c:v>
                </c:pt>
                <c:pt idx="102">
                  <c:v>2.3692475703097289</c:v>
                </c:pt>
                <c:pt idx="103">
                  <c:v>2.3356297406230047</c:v>
                </c:pt>
                <c:pt idx="104">
                  <c:v>2.3151521507452992</c:v>
                </c:pt>
                <c:pt idx="105">
                  <c:v>2.2996042514652428</c:v>
                </c:pt>
                <c:pt idx="106">
                  <c:v>2.2829926157394809</c:v>
                </c:pt>
                <c:pt idx="107">
                  <c:v>2.2702592735071851</c:v>
                </c:pt>
                <c:pt idx="108">
                  <c:v>2.2603449899688148</c:v>
                </c:pt>
                <c:pt idx="109">
                  <c:v>2.2494645323025302</c:v>
                </c:pt>
                <c:pt idx="110">
                  <c:v>2.2404907963666991</c:v>
                </c:pt>
                <c:pt idx="111">
                  <c:v>2.2354674748776384</c:v>
                </c:pt>
                <c:pt idx="112">
                  <c:v>2.2371523779262836</c:v>
                </c:pt>
                <c:pt idx="113">
                  <c:v>2.2499879877168176</c:v>
                </c:pt>
                <c:pt idx="114">
                  <c:v>2.2683309464293693</c:v>
                </c:pt>
                <c:pt idx="115">
                  <c:v>2.290587413439424</c:v>
                </c:pt>
                <c:pt idx="116">
                  <c:v>2.3119323713557054</c:v>
                </c:pt>
                <c:pt idx="117">
                  <c:v>2.3352502990154438</c:v>
                </c:pt>
                <c:pt idx="118">
                  <c:v>2.3592334450670647</c:v>
                </c:pt>
                <c:pt idx="119">
                  <c:v>2.3879706810164363</c:v>
                </c:pt>
                <c:pt idx="120">
                  <c:v>2.4190307917287086</c:v>
                </c:pt>
                <c:pt idx="121">
                  <c:v>2.4574930016700192</c:v>
                </c:pt>
                <c:pt idx="122">
                  <c:v>2.4990405016665642</c:v>
                </c:pt>
                <c:pt idx="123">
                  <c:v>2.5385134123303037</c:v>
                </c:pt>
                <c:pt idx="124">
                  <c:v>2.5770804826846421</c:v>
                </c:pt>
                <c:pt idx="125">
                  <c:v>2.6120860986773069</c:v>
                </c:pt>
                <c:pt idx="126">
                  <c:v>2.6394227060572066</c:v>
                </c:pt>
                <c:pt idx="127">
                  <c:v>2.6665859899642887</c:v>
                </c:pt>
                <c:pt idx="128">
                  <c:v>2.6913291020888002</c:v>
                </c:pt>
                <c:pt idx="129">
                  <c:v>2.7136185693853982</c:v>
                </c:pt>
                <c:pt idx="130">
                  <c:v>2.7289747559645683</c:v>
                </c:pt>
                <c:pt idx="131">
                  <c:v>2.7413808577839678</c:v>
                </c:pt>
                <c:pt idx="132">
                  <c:v>2.7528985062786315</c:v>
                </c:pt>
                <c:pt idx="133">
                  <c:v>2.7603103640918931</c:v>
                </c:pt>
                <c:pt idx="134">
                  <c:v>2.7618548250854791</c:v>
                </c:pt>
                <c:pt idx="135">
                  <c:v>2.7537413657155505</c:v>
                </c:pt>
                <c:pt idx="136">
                  <c:v>2.7367846745682174</c:v>
                </c:pt>
                <c:pt idx="137">
                  <c:v>2.7176723430785565</c:v>
                </c:pt>
                <c:pt idx="138">
                  <c:v>2.6936283935473551</c:v>
                </c:pt>
                <c:pt idx="139">
                  <c:v>2.6597886672095434</c:v>
                </c:pt>
                <c:pt idx="140">
                  <c:v>2.6169978258911559</c:v>
                </c:pt>
                <c:pt idx="141">
                  <c:v>2.5724968363615326</c:v>
                </c:pt>
                <c:pt idx="142">
                  <c:v>2.5177592722794913</c:v>
                </c:pt>
                <c:pt idx="143">
                  <c:v>2.4667473861768077</c:v>
                </c:pt>
                <c:pt idx="144">
                  <c:v>2.4150093686659031</c:v>
                </c:pt>
                <c:pt idx="145">
                  <c:v>2.3666193696225619</c:v>
                </c:pt>
                <c:pt idx="146">
                  <c:v>2.3162829959299778</c:v>
                </c:pt>
                <c:pt idx="147">
                  <c:v>2.270771069353775</c:v>
                </c:pt>
                <c:pt idx="148">
                  <c:v>2.2244260683011756</c:v>
                </c:pt>
                <c:pt idx="149">
                  <c:v>2.1774006753405724</c:v>
                </c:pt>
                <c:pt idx="150">
                  <c:v>2.1349583789690447</c:v>
                </c:pt>
                <c:pt idx="151">
                  <c:v>2.0985414514273995</c:v>
                </c:pt>
                <c:pt idx="152">
                  <c:v>2.0693274599756872</c:v>
                </c:pt>
                <c:pt idx="153">
                  <c:v>2.0414980822694662</c:v>
                </c:pt>
                <c:pt idx="154">
                  <c:v>2.0106190021401762</c:v>
                </c:pt>
                <c:pt idx="155">
                  <c:v>1.9744441779420057</c:v>
                </c:pt>
                <c:pt idx="156">
                  <c:v>1.9411029514544271</c:v>
                </c:pt>
                <c:pt idx="157">
                  <c:v>1.9106426564842156</c:v>
                </c:pt>
                <c:pt idx="158">
                  <c:v>1.8816655830690805</c:v>
                </c:pt>
                <c:pt idx="159">
                  <c:v>1.8528878680583483</c:v>
                </c:pt>
                <c:pt idx="160">
                  <c:v>1.8228428941987782</c:v>
                </c:pt>
                <c:pt idx="161">
                  <c:v>1.7917407425158833</c:v>
                </c:pt>
                <c:pt idx="162">
                  <c:v>1.7616887686858302</c:v>
                </c:pt>
                <c:pt idx="163">
                  <c:v>1.7286696590597432</c:v>
                </c:pt>
                <c:pt idx="164">
                  <c:v>1.6919771834040456</c:v>
                </c:pt>
                <c:pt idx="165">
                  <c:v>1.6485320376869927</c:v>
                </c:pt>
                <c:pt idx="166">
                  <c:v>1.6060084023095973</c:v>
                </c:pt>
                <c:pt idx="167">
                  <c:v>1.5621908420220545</c:v>
                </c:pt>
                <c:pt idx="168">
                  <c:v>1.5115080136815882</c:v>
                </c:pt>
                <c:pt idx="169">
                  <c:v>1.4560213441551155</c:v>
                </c:pt>
                <c:pt idx="170">
                  <c:v>1.3920575238908925</c:v>
                </c:pt>
                <c:pt idx="171">
                  <c:v>1.3221458400750445</c:v>
                </c:pt>
                <c:pt idx="172">
                  <c:v>1.2520480995410279</c:v>
                </c:pt>
                <c:pt idx="173">
                  <c:v>1.1867364826978637</c:v>
                </c:pt>
                <c:pt idx="174">
                  <c:v>1.1270352171577249</c:v>
                </c:pt>
                <c:pt idx="175">
                  <c:v>1.0850785317696103</c:v>
                </c:pt>
                <c:pt idx="176">
                  <c:v>1.0646575028986653</c:v>
                </c:pt>
                <c:pt idx="177">
                  <c:v>1.0610320633770773</c:v>
                </c:pt>
              </c:numCache>
            </c:numRef>
          </c:val>
        </c:ser>
        <c:ser>
          <c:idx val="1"/>
          <c:order val="2"/>
          <c:tx>
            <c:strRef>
              <c:f>Fig10_data!$C$1</c:f>
              <c:strCache>
                <c:ptCount val="1"/>
                <c:pt idx="0">
                  <c:v>1-sided rstar</c:v>
                </c:pt>
              </c:strCache>
            </c:strRef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val>
            <c:numRef>
              <c:f>Fig10_data!$C$2:$C$179</c:f>
              <c:numCache>
                <c:formatCode>General</c:formatCode>
                <c:ptCount val="178"/>
                <c:pt idx="0">
                  <c:v>4.2027013607082484</c:v>
                </c:pt>
                <c:pt idx="1">
                  <c:v>4.2128274756848967</c:v>
                </c:pt>
                <c:pt idx="2">
                  <c:v>4.4165496067350363</c:v>
                </c:pt>
                <c:pt idx="3">
                  <c:v>4.6735349569452742</c:v>
                </c:pt>
                <c:pt idx="4">
                  <c:v>4.9259699713270066</c:v>
                </c:pt>
                <c:pt idx="5">
                  <c:v>4.7288749542910917</c:v>
                </c:pt>
                <c:pt idx="6">
                  <c:v>4.7210888862017093</c:v>
                </c:pt>
                <c:pt idx="7">
                  <c:v>4.7629928495347054</c:v>
                </c:pt>
                <c:pt idx="8">
                  <c:v>4.7387053892817441</c:v>
                </c:pt>
                <c:pt idx="9">
                  <c:v>4.5903347621853676</c:v>
                </c:pt>
                <c:pt idx="10">
                  <c:v>4.6880143244853842</c:v>
                </c:pt>
                <c:pt idx="11">
                  <c:v>4.7286988382933819</c:v>
                </c:pt>
                <c:pt idx="12">
                  <c:v>5.0308253599888912</c:v>
                </c:pt>
                <c:pt idx="13">
                  <c:v>5.1713936860422125</c:v>
                </c:pt>
                <c:pt idx="14">
                  <c:v>5.0899557292442941</c:v>
                </c:pt>
                <c:pt idx="15">
                  <c:v>5.0279278166481047</c:v>
                </c:pt>
                <c:pt idx="16">
                  <c:v>5.1681691277744983</c:v>
                </c:pt>
                <c:pt idx="17">
                  <c:v>5.0564324902561868</c:v>
                </c:pt>
                <c:pt idx="18">
                  <c:v>5.0259829340780708</c:v>
                </c:pt>
                <c:pt idx="19">
                  <c:v>4.7601755297333002</c:v>
                </c:pt>
                <c:pt idx="20">
                  <c:v>4.6170509278201735</c:v>
                </c:pt>
                <c:pt idx="21">
                  <c:v>4.5727586603250758</c:v>
                </c:pt>
                <c:pt idx="22">
                  <c:v>4.5888741480125885</c:v>
                </c:pt>
                <c:pt idx="23">
                  <c:v>4.3569247424402802</c:v>
                </c:pt>
                <c:pt idx="24">
                  <c:v>4.7484989286693988</c:v>
                </c:pt>
                <c:pt idx="25">
                  <c:v>4.5557406549054118</c:v>
                </c:pt>
                <c:pt idx="26">
                  <c:v>4.3332427779775546</c:v>
                </c:pt>
                <c:pt idx="27">
                  <c:v>3.8928749031944565</c:v>
                </c:pt>
                <c:pt idx="28">
                  <c:v>4.0804753103007005</c:v>
                </c:pt>
                <c:pt idx="29">
                  <c:v>4.0688532930233814</c:v>
                </c:pt>
                <c:pt idx="30">
                  <c:v>3.9118805698393833</c:v>
                </c:pt>
                <c:pt idx="31">
                  <c:v>3.864747133036742</c:v>
                </c:pt>
                <c:pt idx="32">
                  <c:v>4.0197769734058246</c:v>
                </c:pt>
                <c:pt idx="33">
                  <c:v>4.1550351523312568</c:v>
                </c:pt>
                <c:pt idx="34">
                  <c:v>3.9067340660064742</c:v>
                </c:pt>
                <c:pt idx="35">
                  <c:v>4.0227287633528164</c:v>
                </c:pt>
                <c:pt idx="36">
                  <c:v>3.9232595832610899</c:v>
                </c:pt>
                <c:pt idx="37">
                  <c:v>4.2287583846156371</c:v>
                </c:pt>
                <c:pt idx="38">
                  <c:v>4.2959993587077197</c:v>
                </c:pt>
                <c:pt idx="39">
                  <c:v>4.1251588829679777</c:v>
                </c:pt>
                <c:pt idx="40">
                  <c:v>3.5501497029804328</c:v>
                </c:pt>
                <c:pt idx="41">
                  <c:v>3.2510819037804444</c:v>
                </c:pt>
                <c:pt idx="42">
                  <c:v>3.3344706655004037</c:v>
                </c:pt>
                <c:pt idx="43">
                  <c:v>3.3746798371712448</c:v>
                </c:pt>
                <c:pt idx="44">
                  <c:v>3.4450468696160486</c:v>
                </c:pt>
                <c:pt idx="45">
                  <c:v>2.9801028082327399</c:v>
                </c:pt>
                <c:pt idx="46">
                  <c:v>2.9392919288029153</c:v>
                </c:pt>
                <c:pt idx="47">
                  <c:v>2.9269602897677185</c:v>
                </c:pt>
                <c:pt idx="48">
                  <c:v>2.9762696898524164</c:v>
                </c:pt>
                <c:pt idx="49">
                  <c:v>3.0170915600975121</c:v>
                </c:pt>
                <c:pt idx="50">
                  <c:v>3.159051147625684</c:v>
                </c:pt>
                <c:pt idx="51">
                  <c:v>2.788458500431978</c:v>
                </c:pt>
                <c:pt idx="52">
                  <c:v>2.6964013682300565</c:v>
                </c:pt>
                <c:pt idx="53">
                  <c:v>3.3399046330688114</c:v>
                </c:pt>
                <c:pt idx="54">
                  <c:v>3.2584311562770987</c:v>
                </c:pt>
                <c:pt idx="55">
                  <c:v>3.3648933841014661</c:v>
                </c:pt>
                <c:pt idx="56">
                  <c:v>2.8066461922915682</c:v>
                </c:pt>
                <c:pt idx="57">
                  <c:v>3.2521035857379488</c:v>
                </c:pt>
                <c:pt idx="58">
                  <c:v>3.2178772135756821</c:v>
                </c:pt>
                <c:pt idx="59">
                  <c:v>3.2331171052497667</c:v>
                </c:pt>
                <c:pt idx="60">
                  <c:v>3.5039806650466305</c:v>
                </c:pt>
                <c:pt idx="61">
                  <c:v>3.056637777046431</c:v>
                </c:pt>
                <c:pt idx="62">
                  <c:v>3.0872282430698283</c:v>
                </c:pt>
                <c:pt idx="63">
                  <c:v>3.6503151887651648</c:v>
                </c:pt>
                <c:pt idx="64">
                  <c:v>3.862524399685769</c:v>
                </c:pt>
                <c:pt idx="65">
                  <c:v>3.3492490358334734</c:v>
                </c:pt>
                <c:pt idx="66">
                  <c:v>3.5608550896883053</c:v>
                </c:pt>
                <c:pt idx="67">
                  <c:v>3.171016555924842</c:v>
                </c:pt>
                <c:pt idx="68">
                  <c:v>2.6188952897796187</c:v>
                </c:pt>
                <c:pt idx="69">
                  <c:v>2.6649980352869678</c:v>
                </c:pt>
                <c:pt idx="70">
                  <c:v>2.8327056742695991</c:v>
                </c:pt>
                <c:pt idx="71">
                  <c:v>2.7527581012072528</c:v>
                </c:pt>
                <c:pt idx="72">
                  <c:v>2.886197924880924</c:v>
                </c:pt>
                <c:pt idx="73">
                  <c:v>2.6281935546174369</c:v>
                </c:pt>
                <c:pt idx="74">
                  <c:v>3.2446009828657147</c:v>
                </c:pt>
                <c:pt idx="75">
                  <c:v>2.8950191447069358</c:v>
                </c:pt>
                <c:pt idx="76">
                  <c:v>3.0413325366626891</c:v>
                </c:pt>
                <c:pt idx="77">
                  <c:v>3.24492952417308</c:v>
                </c:pt>
                <c:pt idx="78">
                  <c:v>3.0919891524501795</c:v>
                </c:pt>
                <c:pt idx="79">
                  <c:v>2.9002923844495108</c:v>
                </c:pt>
                <c:pt idx="80">
                  <c:v>3.4261220223607394</c:v>
                </c:pt>
                <c:pt idx="81">
                  <c:v>3.1682588412054975</c:v>
                </c:pt>
                <c:pt idx="82">
                  <c:v>3.3001785930829826</c:v>
                </c:pt>
                <c:pt idx="83">
                  <c:v>3.1555163745813273</c:v>
                </c:pt>
                <c:pt idx="84">
                  <c:v>3.2966959157131432</c:v>
                </c:pt>
                <c:pt idx="85">
                  <c:v>3.1325704024416865</c:v>
                </c:pt>
                <c:pt idx="86">
                  <c:v>3.2552506211790364</c:v>
                </c:pt>
                <c:pt idx="87">
                  <c:v>3.2478513802867743</c:v>
                </c:pt>
                <c:pt idx="88">
                  <c:v>3.0969239215487261</c:v>
                </c:pt>
                <c:pt idx="89">
                  <c:v>2.9766452911007359</c:v>
                </c:pt>
                <c:pt idx="90">
                  <c:v>3.0546356696368062</c:v>
                </c:pt>
                <c:pt idx="91">
                  <c:v>3.1804208528351925</c:v>
                </c:pt>
                <c:pt idx="92">
                  <c:v>3.0727353262696591</c:v>
                </c:pt>
                <c:pt idx="93">
                  <c:v>3.314187076965796</c:v>
                </c:pt>
                <c:pt idx="94">
                  <c:v>3.3344159476184778</c:v>
                </c:pt>
                <c:pt idx="95">
                  <c:v>3.3447291815518372</c:v>
                </c:pt>
                <c:pt idx="96">
                  <c:v>3.4594181395446304</c:v>
                </c:pt>
                <c:pt idx="97">
                  <c:v>3.2138198111285288</c:v>
                </c:pt>
                <c:pt idx="98">
                  <c:v>3.011533255577568</c:v>
                </c:pt>
                <c:pt idx="99">
                  <c:v>3.0770278863939517</c:v>
                </c:pt>
                <c:pt idx="100">
                  <c:v>3.4996438874564157</c:v>
                </c:pt>
                <c:pt idx="101">
                  <c:v>3.7109473513222397</c:v>
                </c:pt>
                <c:pt idx="102">
                  <c:v>3.4955224667938154</c:v>
                </c:pt>
                <c:pt idx="103">
                  <c:v>2.9314606877786225</c:v>
                </c:pt>
                <c:pt idx="104">
                  <c:v>2.7670296884022534</c:v>
                </c:pt>
                <c:pt idx="105">
                  <c:v>2.8111912556051419</c:v>
                </c:pt>
                <c:pt idx="106">
                  <c:v>2.9951314341253896</c:v>
                </c:pt>
                <c:pt idx="107">
                  <c:v>2.8464025784127776</c:v>
                </c:pt>
                <c:pt idx="108">
                  <c:v>2.9459870685380962</c:v>
                </c:pt>
                <c:pt idx="109">
                  <c:v>2.8237120551542234</c:v>
                </c:pt>
                <c:pt idx="110">
                  <c:v>2.5586189230945182</c:v>
                </c:pt>
                <c:pt idx="111">
                  <c:v>2.4660685419641277</c:v>
                </c:pt>
                <c:pt idx="112">
                  <c:v>2.2196770504053243</c:v>
                </c:pt>
                <c:pt idx="113">
                  <c:v>2.1828704177161407</c:v>
                </c:pt>
                <c:pt idx="114">
                  <c:v>1.9412041132040216</c:v>
                </c:pt>
                <c:pt idx="115">
                  <c:v>1.9858822216552183</c:v>
                </c:pt>
                <c:pt idx="116">
                  <c:v>1.9880811024817917</c:v>
                </c:pt>
                <c:pt idx="117">
                  <c:v>2.1975589085416058</c:v>
                </c:pt>
                <c:pt idx="118">
                  <c:v>2.1721368479533538</c:v>
                </c:pt>
                <c:pt idx="119">
                  <c:v>2.0625515585896608</c:v>
                </c:pt>
                <c:pt idx="120">
                  <c:v>1.9953429239635674</c:v>
                </c:pt>
                <c:pt idx="121">
                  <c:v>1.8765643590528955</c:v>
                </c:pt>
                <c:pt idx="122">
                  <c:v>1.8541781156037251</c:v>
                </c:pt>
                <c:pt idx="123">
                  <c:v>1.9128070785164089</c:v>
                </c:pt>
                <c:pt idx="124">
                  <c:v>1.8888462593082676</c:v>
                </c:pt>
                <c:pt idx="125">
                  <c:v>2.1114868968337097</c:v>
                </c:pt>
                <c:pt idx="126">
                  <c:v>2.1716064125099432</c:v>
                </c:pt>
                <c:pt idx="127">
                  <c:v>2.3692903637916549</c:v>
                </c:pt>
                <c:pt idx="128">
                  <c:v>2.3224557616510748</c:v>
                </c:pt>
                <c:pt idx="129">
                  <c:v>2.5839600652027546</c:v>
                </c:pt>
                <c:pt idx="130">
                  <c:v>2.4358595051309599</c:v>
                </c:pt>
                <c:pt idx="131">
                  <c:v>2.462427652865681</c:v>
                </c:pt>
                <c:pt idx="132">
                  <c:v>2.5139975609167782</c:v>
                </c:pt>
                <c:pt idx="133">
                  <c:v>2.6422392299490314</c:v>
                </c:pt>
                <c:pt idx="134">
                  <c:v>2.885008118327522</c:v>
                </c:pt>
                <c:pt idx="135">
                  <c:v>3.096128437949591</c:v>
                </c:pt>
                <c:pt idx="136">
                  <c:v>3.1214261703358126</c:v>
                </c:pt>
                <c:pt idx="137">
                  <c:v>3.1055347649707379</c:v>
                </c:pt>
                <c:pt idx="138">
                  <c:v>3.1106744480420132</c:v>
                </c:pt>
                <c:pt idx="139">
                  <c:v>3.3017004197510049</c:v>
                </c:pt>
                <c:pt idx="140">
                  <c:v>3.360758516216459</c:v>
                </c:pt>
                <c:pt idx="141">
                  <c:v>3.3281273210255327</c:v>
                </c:pt>
                <c:pt idx="142">
                  <c:v>3.2028687265568037</c:v>
                </c:pt>
                <c:pt idx="143">
                  <c:v>3.2690614208082089</c:v>
                </c:pt>
                <c:pt idx="144">
                  <c:v>3.2330778000698905</c:v>
                </c:pt>
                <c:pt idx="145">
                  <c:v>3.2476956089534879</c:v>
                </c:pt>
                <c:pt idx="146">
                  <c:v>2.9603322278955142</c:v>
                </c:pt>
                <c:pt idx="147">
                  <c:v>3.1905727599291716</c:v>
                </c:pt>
                <c:pt idx="148">
                  <c:v>3.173040835550279</c:v>
                </c:pt>
                <c:pt idx="149">
                  <c:v>3.327123791717479</c:v>
                </c:pt>
                <c:pt idx="150">
                  <c:v>3.2070266531445237</c:v>
                </c:pt>
                <c:pt idx="151">
                  <c:v>2.8554910672421254</c:v>
                </c:pt>
                <c:pt idx="152">
                  <c:v>2.5319184975230753</c:v>
                </c:pt>
                <c:pt idx="153">
                  <c:v>2.5468534506372111</c:v>
                </c:pt>
                <c:pt idx="154">
                  <c:v>2.792976672101529</c:v>
                </c:pt>
                <c:pt idx="155">
                  <c:v>2.7261032139170287</c:v>
                </c:pt>
                <c:pt idx="156">
                  <c:v>2.7999247491748589</c:v>
                </c:pt>
                <c:pt idx="157">
                  <c:v>2.8204919404247857</c:v>
                </c:pt>
                <c:pt idx="158">
                  <c:v>2.6590505070393906</c:v>
                </c:pt>
                <c:pt idx="159">
                  <c:v>2.5352078534304416</c:v>
                </c:pt>
                <c:pt idx="160">
                  <c:v>2.7100405420503693</c:v>
                </c:pt>
                <c:pt idx="161">
                  <c:v>2.4984598856797318</c:v>
                </c:pt>
                <c:pt idx="162">
                  <c:v>2.3276047140987646</c:v>
                </c:pt>
                <c:pt idx="163">
                  <c:v>2.3826455191378915</c:v>
                </c:pt>
                <c:pt idx="164">
                  <c:v>2.407050429591306</c:v>
                </c:pt>
                <c:pt idx="165">
                  <c:v>2.5552591532230799</c:v>
                </c:pt>
                <c:pt idx="166">
                  <c:v>2.3288832441763385</c:v>
                </c:pt>
                <c:pt idx="167">
                  <c:v>2.3228133308281351</c:v>
                </c:pt>
                <c:pt idx="168">
                  <c:v>2.4497115763527142</c:v>
                </c:pt>
                <c:pt idx="169">
                  <c:v>2.2722159298130284</c:v>
                </c:pt>
                <c:pt idx="170">
                  <c:v>2.3916276384522184</c:v>
                </c:pt>
                <c:pt idx="171">
                  <c:v>2.5473699332640791</c:v>
                </c:pt>
                <c:pt idx="172">
                  <c:v>2.1485331212568237</c:v>
                </c:pt>
                <c:pt idx="173">
                  <c:v>1.988595288342599</c:v>
                </c:pt>
                <c:pt idx="174">
                  <c:v>1.6997662402485065</c:v>
                </c:pt>
                <c:pt idx="175">
                  <c:v>1.0226437993671644</c:v>
                </c:pt>
                <c:pt idx="176">
                  <c:v>0.81803931925792139</c:v>
                </c:pt>
                <c:pt idx="177">
                  <c:v>1.0610320633770773</c:v>
                </c:pt>
              </c:numCache>
            </c:numRef>
          </c:val>
        </c:ser>
        <c:ser>
          <c:idx val="4"/>
          <c:order val="3"/>
          <c:tx>
            <c:strRef>
              <c:f>Fig10_data!$O$1</c:f>
              <c:strCache>
                <c:ptCount val="1"/>
                <c:pt idx="0">
                  <c:v>5yf-5ya real rate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val>
            <c:numRef>
              <c:f>Fig10_data!$O$2:$O$179</c:f>
              <c:numCache>
                <c:formatCode>General</c:formatCode>
                <c:ptCount val="178"/>
                <c:pt idx="152">
                  <c:v>2.8255775713293665</c:v>
                </c:pt>
                <c:pt idx="153">
                  <c:v>2.7294674883524106</c:v>
                </c:pt>
                <c:pt idx="154">
                  <c:v>3.063808912179848</c:v>
                </c:pt>
                <c:pt idx="155">
                  <c:v>2.7825788189221208</c:v>
                </c:pt>
                <c:pt idx="156">
                  <c:v>2.5977800796422055</c:v>
                </c:pt>
                <c:pt idx="157">
                  <c:v>2.8428720974556327</c:v>
                </c:pt>
                <c:pt idx="158">
                  <c:v>2.6218410553184044</c:v>
                </c:pt>
                <c:pt idx="159">
                  <c:v>2.4624413217370003</c:v>
                </c:pt>
                <c:pt idx="160">
                  <c:v>2.2629676480050134</c:v>
                </c:pt>
                <c:pt idx="161">
                  <c:v>2.0548003183996633</c:v>
                </c:pt>
                <c:pt idx="162">
                  <c:v>2.0538799609942573</c:v>
                </c:pt>
                <c:pt idx="163">
                  <c:v>2.1602182075200815</c:v>
                </c:pt>
                <c:pt idx="164">
                  <c:v>2.1734097865656388</c:v>
                </c:pt>
                <c:pt idx="165">
                  <c:v>2.5901674794091742</c:v>
                </c:pt>
                <c:pt idx="166">
                  <c:v>2.376687824699649</c:v>
                </c:pt>
                <c:pt idx="167">
                  <c:v>2.2334156540336991</c:v>
                </c:pt>
                <c:pt idx="168">
                  <c:v>2.3700682577117624</c:v>
                </c:pt>
                <c:pt idx="169">
                  <c:v>2.5267566950727702</c:v>
                </c:pt>
                <c:pt idx="170">
                  <c:v>2.5167269979844495</c:v>
                </c:pt>
                <c:pt idx="171">
                  <c:v>2.2982548266464509</c:v>
                </c:pt>
                <c:pt idx="172">
                  <c:v>2.0722689996512202</c:v>
                </c:pt>
                <c:pt idx="173">
                  <c:v>2.1780700751938609</c:v>
                </c:pt>
                <c:pt idx="174">
                  <c:v>2.2229826453244561</c:v>
                </c:pt>
                <c:pt idx="175">
                  <c:v>2.4759413900966885</c:v>
                </c:pt>
                <c:pt idx="176">
                  <c:v>2.21179100986717</c:v>
                </c:pt>
                <c:pt idx="177">
                  <c:v>2.3169477048288201</c:v>
                </c:pt>
              </c:numCache>
            </c:numRef>
          </c:val>
        </c:ser>
        <c:marker val="1"/>
        <c:axId val="141116544"/>
        <c:axId val="141118080"/>
      </c:lineChart>
      <c:lineChart>
        <c:grouping val="standard"/>
        <c:ser>
          <c:idx val="2"/>
          <c:order val="1"/>
          <c:tx>
            <c:strRef>
              <c:f>Fig10_data!$J$1</c:f>
              <c:strCache>
                <c:ptCount val="1"/>
                <c:pt idx="0">
                  <c:v>average real ffr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Fig10_data!$A$2:$A$179</c:f>
              <c:numCache>
                <c:formatCode>m/d/yyyy</c:formatCode>
                <c:ptCount val="178"/>
                <c:pt idx="0">
                  <c:v>23802</c:v>
                </c:pt>
                <c:pt idx="1">
                  <c:v>23894</c:v>
                </c:pt>
                <c:pt idx="2">
                  <c:v>23986</c:v>
                </c:pt>
                <c:pt idx="3">
                  <c:v>24077</c:v>
                </c:pt>
                <c:pt idx="4">
                  <c:v>24167</c:v>
                </c:pt>
                <c:pt idx="5">
                  <c:v>24259</c:v>
                </c:pt>
                <c:pt idx="6">
                  <c:v>24351</c:v>
                </c:pt>
                <c:pt idx="7">
                  <c:v>24442</c:v>
                </c:pt>
                <c:pt idx="8">
                  <c:v>24532</c:v>
                </c:pt>
                <c:pt idx="9">
                  <c:v>24624</c:v>
                </c:pt>
                <c:pt idx="10">
                  <c:v>24716</c:v>
                </c:pt>
                <c:pt idx="11">
                  <c:v>24807</c:v>
                </c:pt>
                <c:pt idx="12">
                  <c:v>24898</c:v>
                </c:pt>
                <c:pt idx="13">
                  <c:v>24990</c:v>
                </c:pt>
                <c:pt idx="14">
                  <c:v>25082</c:v>
                </c:pt>
                <c:pt idx="15">
                  <c:v>25173</c:v>
                </c:pt>
                <c:pt idx="16">
                  <c:v>25263</c:v>
                </c:pt>
                <c:pt idx="17">
                  <c:v>25355</c:v>
                </c:pt>
                <c:pt idx="18">
                  <c:v>25447</c:v>
                </c:pt>
                <c:pt idx="19">
                  <c:v>25538</c:v>
                </c:pt>
                <c:pt idx="20">
                  <c:v>25628</c:v>
                </c:pt>
                <c:pt idx="21">
                  <c:v>25720</c:v>
                </c:pt>
                <c:pt idx="22">
                  <c:v>25812</c:v>
                </c:pt>
                <c:pt idx="23">
                  <c:v>25903</c:v>
                </c:pt>
                <c:pt idx="24">
                  <c:v>25993</c:v>
                </c:pt>
                <c:pt idx="25">
                  <c:v>26085</c:v>
                </c:pt>
                <c:pt idx="26">
                  <c:v>26177</c:v>
                </c:pt>
                <c:pt idx="27">
                  <c:v>26268</c:v>
                </c:pt>
                <c:pt idx="28">
                  <c:v>26359</c:v>
                </c:pt>
                <c:pt idx="29">
                  <c:v>26451</c:v>
                </c:pt>
                <c:pt idx="30">
                  <c:v>26543</c:v>
                </c:pt>
                <c:pt idx="31">
                  <c:v>26634</c:v>
                </c:pt>
                <c:pt idx="32">
                  <c:v>26724</c:v>
                </c:pt>
                <c:pt idx="33">
                  <c:v>26816</c:v>
                </c:pt>
                <c:pt idx="34">
                  <c:v>26908</c:v>
                </c:pt>
                <c:pt idx="35">
                  <c:v>26999</c:v>
                </c:pt>
                <c:pt idx="36">
                  <c:v>27089</c:v>
                </c:pt>
                <c:pt idx="37">
                  <c:v>27181</c:v>
                </c:pt>
                <c:pt idx="38">
                  <c:v>27273</c:v>
                </c:pt>
                <c:pt idx="39">
                  <c:v>27364</c:v>
                </c:pt>
                <c:pt idx="40">
                  <c:v>27454</c:v>
                </c:pt>
                <c:pt idx="41">
                  <c:v>27546</c:v>
                </c:pt>
                <c:pt idx="42">
                  <c:v>27638</c:v>
                </c:pt>
                <c:pt idx="43">
                  <c:v>27729</c:v>
                </c:pt>
                <c:pt idx="44">
                  <c:v>27820</c:v>
                </c:pt>
                <c:pt idx="45">
                  <c:v>27912</c:v>
                </c:pt>
                <c:pt idx="46">
                  <c:v>28004</c:v>
                </c:pt>
                <c:pt idx="47">
                  <c:v>28095</c:v>
                </c:pt>
                <c:pt idx="48">
                  <c:v>28185</c:v>
                </c:pt>
                <c:pt idx="49">
                  <c:v>28277</c:v>
                </c:pt>
                <c:pt idx="50">
                  <c:v>28369</c:v>
                </c:pt>
                <c:pt idx="51">
                  <c:v>28460</c:v>
                </c:pt>
                <c:pt idx="52">
                  <c:v>28550</c:v>
                </c:pt>
                <c:pt idx="53">
                  <c:v>28642</c:v>
                </c:pt>
                <c:pt idx="54">
                  <c:v>28734</c:v>
                </c:pt>
                <c:pt idx="55">
                  <c:v>28825</c:v>
                </c:pt>
                <c:pt idx="56">
                  <c:v>28915</c:v>
                </c:pt>
                <c:pt idx="57">
                  <c:v>29007</c:v>
                </c:pt>
                <c:pt idx="58">
                  <c:v>29099</c:v>
                </c:pt>
                <c:pt idx="59">
                  <c:v>29190</c:v>
                </c:pt>
                <c:pt idx="60">
                  <c:v>29281</c:v>
                </c:pt>
                <c:pt idx="61">
                  <c:v>29373</c:v>
                </c:pt>
                <c:pt idx="62">
                  <c:v>29465</c:v>
                </c:pt>
                <c:pt idx="63">
                  <c:v>29556</c:v>
                </c:pt>
                <c:pt idx="64">
                  <c:v>29646</c:v>
                </c:pt>
                <c:pt idx="65">
                  <c:v>29738</c:v>
                </c:pt>
                <c:pt idx="66">
                  <c:v>29830</c:v>
                </c:pt>
                <c:pt idx="67">
                  <c:v>29921</c:v>
                </c:pt>
                <c:pt idx="68">
                  <c:v>30011</c:v>
                </c:pt>
                <c:pt idx="69">
                  <c:v>30103</c:v>
                </c:pt>
                <c:pt idx="70">
                  <c:v>30195</c:v>
                </c:pt>
                <c:pt idx="71">
                  <c:v>30286</c:v>
                </c:pt>
                <c:pt idx="72">
                  <c:v>30376</c:v>
                </c:pt>
                <c:pt idx="73">
                  <c:v>30468</c:v>
                </c:pt>
                <c:pt idx="74">
                  <c:v>30560</c:v>
                </c:pt>
                <c:pt idx="75">
                  <c:v>30651</c:v>
                </c:pt>
                <c:pt idx="76">
                  <c:v>30742</c:v>
                </c:pt>
                <c:pt idx="77">
                  <c:v>30834</c:v>
                </c:pt>
                <c:pt idx="78">
                  <c:v>30926</c:v>
                </c:pt>
                <c:pt idx="79">
                  <c:v>31017</c:v>
                </c:pt>
                <c:pt idx="80">
                  <c:v>31107</c:v>
                </c:pt>
                <c:pt idx="81">
                  <c:v>31199</c:v>
                </c:pt>
                <c:pt idx="82">
                  <c:v>31291</c:v>
                </c:pt>
                <c:pt idx="83">
                  <c:v>31382</c:v>
                </c:pt>
                <c:pt idx="84">
                  <c:v>31472</c:v>
                </c:pt>
                <c:pt idx="85">
                  <c:v>31564</c:v>
                </c:pt>
                <c:pt idx="86">
                  <c:v>31656</c:v>
                </c:pt>
                <c:pt idx="87">
                  <c:v>31747</c:v>
                </c:pt>
                <c:pt idx="88">
                  <c:v>31837</c:v>
                </c:pt>
                <c:pt idx="89">
                  <c:v>31929</c:v>
                </c:pt>
                <c:pt idx="90">
                  <c:v>32021</c:v>
                </c:pt>
                <c:pt idx="91">
                  <c:v>32112</c:v>
                </c:pt>
                <c:pt idx="92">
                  <c:v>32203</c:v>
                </c:pt>
                <c:pt idx="93">
                  <c:v>32295</c:v>
                </c:pt>
                <c:pt idx="94">
                  <c:v>32387</c:v>
                </c:pt>
                <c:pt idx="95">
                  <c:v>32478</c:v>
                </c:pt>
                <c:pt idx="96">
                  <c:v>32568</c:v>
                </c:pt>
                <c:pt idx="97">
                  <c:v>32660</c:v>
                </c:pt>
                <c:pt idx="98">
                  <c:v>32752</c:v>
                </c:pt>
                <c:pt idx="99">
                  <c:v>32843</c:v>
                </c:pt>
                <c:pt idx="100">
                  <c:v>32933</c:v>
                </c:pt>
                <c:pt idx="101">
                  <c:v>33025</c:v>
                </c:pt>
                <c:pt idx="102">
                  <c:v>33117</c:v>
                </c:pt>
                <c:pt idx="103">
                  <c:v>33208</c:v>
                </c:pt>
                <c:pt idx="104">
                  <c:v>33298</c:v>
                </c:pt>
                <c:pt idx="105">
                  <c:v>33390</c:v>
                </c:pt>
                <c:pt idx="106">
                  <c:v>33482</c:v>
                </c:pt>
                <c:pt idx="107">
                  <c:v>33573</c:v>
                </c:pt>
                <c:pt idx="108">
                  <c:v>33664</c:v>
                </c:pt>
                <c:pt idx="109">
                  <c:v>33756</c:v>
                </c:pt>
                <c:pt idx="110">
                  <c:v>33848</c:v>
                </c:pt>
                <c:pt idx="111">
                  <c:v>33939</c:v>
                </c:pt>
                <c:pt idx="112">
                  <c:v>34029</c:v>
                </c:pt>
                <c:pt idx="113">
                  <c:v>34121</c:v>
                </c:pt>
                <c:pt idx="114">
                  <c:v>34213</c:v>
                </c:pt>
                <c:pt idx="115">
                  <c:v>34304</c:v>
                </c:pt>
                <c:pt idx="116">
                  <c:v>34394</c:v>
                </c:pt>
                <c:pt idx="117">
                  <c:v>34486</c:v>
                </c:pt>
                <c:pt idx="118">
                  <c:v>34578</c:v>
                </c:pt>
                <c:pt idx="119">
                  <c:v>34669</c:v>
                </c:pt>
                <c:pt idx="120">
                  <c:v>34759</c:v>
                </c:pt>
                <c:pt idx="121">
                  <c:v>34851</c:v>
                </c:pt>
                <c:pt idx="122">
                  <c:v>34943</c:v>
                </c:pt>
                <c:pt idx="123">
                  <c:v>35034</c:v>
                </c:pt>
                <c:pt idx="124">
                  <c:v>35125</c:v>
                </c:pt>
                <c:pt idx="125">
                  <c:v>35217</c:v>
                </c:pt>
                <c:pt idx="126">
                  <c:v>35309</c:v>
                </c:pt>
                <c:pt idx="127">
                  <c:v>35400</c:v>
                </c:pt>
                <c:pt idx="128">
                  <c:v>35490</c:v>
                </c:pt>
                <c:pt idx="129">
                  <c:v>35582</c:v>
                </c:pt>
                <c:pt idx="130">
                  <c:v>35674</c:v>
                </c:pt>
                <c:pt idx="131">
                  <c:v>35765</c:v>
                </c:pt>
                <c:pt idx="132">
                  <c:v>35855</c:v>
                </c:pt>
                <c:pt idx="133">
                  <c:v>35947</c:v>
                </c:pt>
                <c:pt idx="134">
                  <c:v>36039</c:v>
                </c:pt>
                <c:pt idx="135">
                  <c:v>36130</c:v>
                </c:pt>
                <c:pt idx="136">
                  <c:v>36220</c:v>
                </c:pt>
                <c:pt idx="137">
                  <c:v>36312</c:v>
                </c:pt>
                <c:pt idx="138">
                  <c:v>36404</c:v>
                </c:pt>
                <c:pt idx="139">
                  <c:v>36495</c:v>
                </c:pt>
                <c:pt idx="140">
                  <c:v>36586</c:v>
                </c:pt>
                <c:pt idx="141">
                  <c:v>36678</c:v>
                </c:pt>
                <c:pt idx="142">
                  <c:v>36770</c:v>
                </c:pt>
                <c:pt idx="143">
                  <c:v>36861</c:v>
                </c:pt>
                <c:pt idx="144">
                  <c:v>36951</c:v>
                </c:pt>
                <c:pt idx="145">
                  <c:v>37043</c:v>
                </c:pt>
                <c:pt idx="146">
                  <c:v>37135</c:v>
                </c:pt>
                <c:pt idx="147">
                  <c:v>37226</c:v>
                </c:pt>
                <c:pt idx="148">
                  <c:v>37316</c:v>
                </c:pt>
                <c:pt idx="149">
                  <c:v>37408</c:v>
                </c:pt>
                <c:pt idx="150">
                  <c:v>37500</c:v>
                </c:pt>
                <c:pt idx="151">
                  <c:v>37591</c:v>
                </c:pt>
                <c:pt idx="152">
                  <c:v>37681</c:v>
                </c:pt>
                <c:pt idx="153">
                  <c:v>37773</c:v>
                </c:pt>
                <c:pt idx="154">
                  <c:v>37865</c:v>
                </c:pt>
                <c:pt idx="155">
                  <c:v>37956</c:v>
                </c:pt>
                <c:pt idx="156">
                  <c:v>38047</c:v>
                </c:pt>
                <c:pt idx="157">
                  <c:v>38139</c:v>
                </c:pt>
                <c:pt idx="158">
                  <c:v>38231</c:v>
                </c:pt>
                <c:pt idx="159">
                  <c:v>38322</c:v>
                </c:pt>
                <c:pt idx="160">
                  <c:v>38412</c:v>
                </c:pt>
                <c:pt idx="161">
                  <c:v>38504</c:v>
                </c:pt>
                <c:pt idx="162">
                  <c:v>38596</c:v>
                </c:pt>
                <c:pt idx="163">
                  <c:v>38687</c:v>
                </c:pt>
                <c:pt idx="164">
                  <c:v>38777</c:v>
                </c:pt>
                <c:pt idx="165">
                  <c:v>38869</c:v>
                </c:pt>
                <c:pt idx="166">
                  <c:v>38961</c:v>
                </c:pt>
                <c:pt idx="167">
                  <c:v>39052</c:v>
                </c:pt>
                <c:pt idx="168">
                  <c:v>39142</c:v>
                </c:pt>
                <c:pt idx="169">
                  <c:v>39234</c:v>
                </c:pt>
                <c:pt idx="170">
                  <c:v>39326</c:v>
                </c:pt>
                <c:pt idx="171">
                  <c:v>39417</c:v>
                </c:pt>
                <c:pt idx="172">
                  <c:v>39508</c:v>
                </c:pt>
                <c:pt idx="173">
                  <c:v>39600</c:v>
                </c:pt>
                <c:pt idx="174">
                  <c:v>39692</c:v>
                </c:pt>
                <c:pt idx="175">
                  <c:v>39783</c:v>
                </c:pt>
                <c:pt idx="176">
                  <c:v>39873</c:v>
                </c:pt>
                <c:pt idx="177">
                  <c:v>39965</c:v>
                </c:pt>
              </c:numCache>
            </c:numRef>
          </c:cat>
          <c:val>
            <c:numRef>
              <c:f>Fig10_data!$J$2:$J$179</c:f>
              <c:numCache>
                <c:formatCode>General</c:formatCode>
                <c:ptCount val="178"/>
                <c:pt idx="0">
                  <c:v>2.3845505617977523</c:v>
                </c:pt>
                <c:pt idx="1">
                  <c:v>2.3845505617977523</c:v>
                </c:pt>
                <c:pt idx="2">
                  <c:v>2.3845505617977523</c:v>
                </c:pt>
                <c:pt idx="3">
                  <c:v>2.3845505617977523</c:v>
                </c:pt>
                <c:pt idx="4">
                  <c:v>2.3845505617977523</c:v>
                </c:pt>
                <c:pt idx="5">
                  <c:v>2.3845505617977523</c:v>
                </c:pt>
                <c:pt idx="6">
                  <c:v>2.3845505617977523</c:v>
                </c:pt>
                <c:pt idx="7">
                  <c:v>2.3845505617977523</c:v>
                </c:pt>
                <c:pt idx="8">
                  <c:v>2.3845505617977523</c:v>
                </c:pt>
                <c:pt idx="9">
                  <c:v>2.3845505617977523</c:v>
                </c:pt>
                <c:pt idx="10">
                  <c:v>2.3845505617977523</c:v>
                </c:pt>
                <c:pt idx="11">
                  <c:v>2.3845505617977523</c:v>
                </c:pt>
                <c:pt idx="12">
                  <c:v>2.3845505617977523</c:v>
                </c:pt>
                <c:pt idx="13">
                  <c:v>2.3845505617977523</c:v>
                </c:pt>
                <c:pt idx="14">
                  <c:v>2.3845505617977523</c:v>
                </c:pt>
                <c:pt idx="15">
                  <c:v>2.3845505617977523</c:v>
                </c:pt>
                <c:pt idx="16">
                  <c:v>2.3845505617977523</c:v>
                </c:pt>
                <c:pt idx="17">
                  <c:v>2.3845505617977523</c:v>
                </c:pt>
                <c:pt idx="18">
                  <c:v>2.3845505617977523</c:v>
                </c:pt>
                <c:pt idx="19">
                  <c:v>2.3845505617977523</c:v>
                </c:pt>
                <c:pt idx="20">
                  <c:v>2.3845505617977523</c:v>
                </c:pt>
                <c:pt idx="21">
                  <c:v>2.3845505617977523</c:v>
                </c:pt>
                <c:pt idx="22">
                  <c:v>2.3845505617977523</c:v>
                </c:pt>
                <c:pt idx="23">
                  <c:v>2.3845505617977523</c:v>
                </c:pt>
                <c:pt idx="24">
                  <c:v>2.3845505617977523</c:v>
                </c:pt>
                <c:pt idx="25">
                  <c:v>2.3845505617977523</c:v>
                </c:pt>
                <c:pt idx="26">
                  <c:v>2.3845505617977523</c:v>
                </c:pt>
                <c:pt idx="27">
                  <c:v>2.3845505617977523</c:v>
                </c:pt>
                <c:pt idx="28">
                  <c:v>2.3845505617977523</c:v>
                </c:pt>
                <c:pt idx="29">
                  <c:v>2.3845505617977523</c:v>
                </c:pt>
                <c:pt idx="30">
                  <c:v>2.3845505617977523</c:v>
                </c:pt>
                <c:pt idx="31">
                  <c:v>2.3845505617977523</c:v>
                </c:pt>
                <c:pt idx="32">
                  <c:v>2.3845505617977523</c:v>
                </c:pt>
                <c:pt idx="33">
                  <c:v>2.3845505617977523</c:v>
                </c:pt>
                <c:pt idx="34">
                  <c:v>2.3845505617977523</c:v>
                </c:pt>
                <c:pt idx="35">
                  <c:v>2.3845505617977523</c:v>
                </c:pt>
                <c:pt idx="36">
                  <c:v>2.3845505617977523</c:v>
                </c:pt>
                <c:pt idx="37">
                  <c:v>2.3845505617977523</c:v>
                </c:pt>
                <c:pt idx="38">
                  <c:v>2.3845505617977523</c:v>
                </c:pt>
                <c:pt idx="39">
                  <c:v>2.3845505617977523</c:v>
                </c:pt>
                <c:pt idx="40">
                  <c:v>2.3845505617977523</c:v>
                </c:pt>
                <c:pt idx="41">
                  <c:v>2.3845505617977523</c:v>
                </c:pt>
                <c:pt idx="42">
                  <c:v>2.3845505617977523</c:v>
                </c:pt>
                <c:pt idx="43">
                  <c:v>2.3845505617977523</c:v>
                </c:pt>
                <c:pt idx="44">
                  <c:v>2.3845505617977523</c:v>
                </c:pt>
                <c:pt idx="45">
                  <c:v>2.3845505617977523</c:v>
                </c:pt>
                <c:pt idx="46">
                  <c:v>2.3845505617977523</c:v>
                </c:pt>
                <c:pt idx="47">
                  <c:v>2.3845505617977523</c:v>
                </c:pt>
                <c:pt idx="48">
                  <c:v>2.3845505617977523</c:v>
                </c:pt>
                <c:pt idx="49">
                  <c:v>2.3845505617977523</c:v>
                </c:pt>
                <c:pt idx="50">
                  <c:v>2.3845505617977523</c:v>
                </c:pt>
                <c:pt idx="51">
                  <c:v>2.3845505617977523</c:v>
                </c:pt>
                <c:pt idx="52">
                  <c:v>2.3845505617977523</c:v>
                </c:pt>
                <c:pt idx="53">
                  <c:v>2.3845505617977523</c:v>
                </c:pt>
                <c:pt idx="54">
                  <c:v>2.3845505617977523</c:v>
                </c:pt>
                <c:pt idx="55">
                  <c:v>2.3845505617977523</c:v>
                </c:pt>
                <c:pt idx="56">
                  <c:v>2.3845505617977523</c:v>
                </c:pt>
                <c:pt idx="57">
                  <c:v>2.3845505617977523</c:v>
                </c:pt>
                <c:pt idx="58">
                  <c:v>2.3845505617977523</c:v>
                </c:pt>
                <c:pt idx="59">
                  <c:v>2.3845505617977523</c:v>
                </c:pt>
                <c:pt idx="60">
                  <c:v>2.3845505617977523</c:v>
                </c:pt>
                <c:pt idx="61">
                  <c:v>2.3845505617977523</c:v>
                </c:pt>
                <c:pt idx="62">
                  <c:v>2.3845505617977523</c:v>
                </c:pt>
                <c:pt idx="63">
                  <c:v>2.3845505617977523</c:v>
                </c:pt>
                <c:pt idx="64">
                  <c:v>2.3845505617977523</c:v>
                </c:pt>
                <c:pt idx="65">
                  <c:v>2.3845505617977523</c:v>
                </c:pt>
                <c:pt idx="66">
                  <c:v>2.3845505617977523</c:v>
                </c:pt>
                <c:pt idx="67">
                  <c:v>2.3845505617977523</c:v>
                </c:pt>
                <c:pt idx="68">
                  <c:v>2.3845505617977523</c:v>
                </c:pt>
                <c:pt idx="69">
                  <c:v>2.3845505617977523</c:v>
                </c:pt>
                <c:pt idx="70">
                  <c:v>2.3845505617977523</c:v>
                </c:pt>
                <c:pt idx="71">
                  <c:v>2.3845505617977523</c:v>
                </c:pt>
                <c:pt idx="72">
                  <c:v>2.3845505617977523</c:v>
                </c:pt>
                <c:pt idx="73">
                  <c:v>2.3845505617977523</c:v>
                </c:pt>
                <c:pt idx="74">
                  <c:v>2.3845505617977523</c:v>
                </c:pt>
                <c:pt idx="75">
                  <c:v>2.3845505617977523</c:v>
                </c:pt>
                <c:pt idx="76">
                  <c:v>2.3845505617977523</c:v>
                </c:pt>
                <c:pt idx="77">
                  <c:v>2.3845505617977523</c:v>
                </c:pt>
                <c:pt idx="78">
                  <c:v>2.3845505617977523</c:v>
                </c:pt>
                <c:pt idx="79">
                  <c:v>2.3845505617977523</c:v>
                </c:pt>
                <c:pt idx="80">
                  <c:v>2.3845505617977523</c:v>
                </c:pt>
                <c:pt idx="81">
                  <c:v>2.3845505617977523</c:v>
                </c:pt>
                <c:pt idx="82">
                  <c:v>2.3845505617977523</c:v>
                </c:pt>
                <c:pt idx="83">
                  <c:v>2.3845505617977523</c:v>
                </c:pt>
                <c:pt idx="84">
                  <c:v>2.3845505617977523</c:v>
                </c:pt>
                <c:pt idx="85">
                  <c:v>2.3845505617977523</c:v>
                </c:pt>
                <c:pt idx="86">
                  <c:v>2.3845505617977523</c:v>
                </c:pt>
                <c:pt idx="87">
                  <c:v>2.3845505617977523</c:v>
                </c:pt>
                <c:pt idx="88">
                  <c:v>2.3845505617977523</c:v>
                </c:pt>
                <c:pt idx="89">
                  <c:v>2.3845505617977523</c:v>
                </c:pt>
                <c:pt idx="90">
                  <c:v>2.3845505617977523</c:v>
                </c:pt>
                <c:pt idx="91">
                  <c:v>2.3845505617977523</c:v>
                </c:pt>
                <c:pt idx="92">
                  <c:v>2.3845505617977523</c:v>
                </c:pt>
                <c:pt idx="93">
                  <c:v>2.3845505617977523</c:v>
                </c:pt>
                <c:pt idx="94">
                  <c:v>2.3845505617977523</c:v>
                </c:pt>
                <c:pt idx="95">
                  <c:v>2.3845505617977523</c:v>
                </c:pt>
                <c:pt idx="96">
                  <c:v>2.3845505617977523</c:v>
                </c:pt>
                <c:pt idx="97">
                  <c:v>2.3845505617977523</c:v>
                </c:pt>
                <c:pt idx="98">
                  <c:v>2.3845505617977523</c:v>
                </c:pt>
                <c:pt idx="99">
                  <c:v>2.3845505617977523</c:v>
                </c:pt>
                <c:pt idx="100">
                  <c:v>2.3845505617977523</c:v>
                </c:pt>
                <c:pt idx="101">
                  <c:v>2.3845505617977523</c:v>
                </c:pt>
                <c:pt idx="102">
                  <c:v>2.3845505617977523</c:v>
                </c:pt>
                <c:pt idx="103">
                  <c:v>2.3845505617977523</c:v>
                </c:pt>
                <c:pt idx="104">
                  <c:v>2.3845505617977523</c:v>
                </c:pt>
                <c:pt idx="105">
                  <c:v>2.3845505617977523</c:v>
                </c:pt>
                <c:pt idx="106">
                  <c:v>2.3845505617977523</c:v>
                </c:pt>
                <c:pt idx="107">
                  <c:v>2.3845505617977523</c:v>
                </c:pt>
                <c:pt idx="108">
                  <c:v>2.3845505617977523</c:v>
                </c:pt>
                <c:pt idx="109">
                  <c:v>2.3845505617977523</c:v>
                </c:pt>
                <c:pt idx="110">
                  <c:v>2.3845505617977523</c:v>
                </c:pt>
                <c:pt idx="111">
                  <c:v>2.3845505617977523</c:v>
                </c:pt>
                <c:pt idx="112">
                  <c:v>2.3845505617977523</c:v>
                </c:pt>
                <c:pt idx="113">
                  <c:v>2.3845505617977523</c:v>
                </c:pt>
                <c:pt idx="114">
                  <c:v>2.3845505617977523</c:v>
                </c:pt>
                <c:pt idx="115">
                  <c:v>2.3845505617977523</c:v>
                </c:pt>
                <c:pt idx="116">
                  <c:v>2.3845505617977523</c:v>
                </c:pt>
                <c:pt idx="117">
                  <c:v>2.3845505617977523</c:v>
                </c:pt>
                <c:pt idx="118">
                  <c:v>2.3845505617977523</c:v>
                </c:pt>
                <c:pt idx="119">
                  <c:v>2.3845505617977523</c:v>
                </c:pt>
                <c:pt idx="120">
                  <c:v>2.3845505617977523</c:v>
                </c:pt>
                <c:pt idx="121">
                  <c:v>2.3845505617977523</c:v>
                </c:pt>
                <c:pt idx="122">
                  <c:v>2.3845505617977523</c:v>
                </c:pt>
                <c:pt idx="123">
                  <c:v>2.3845505617977523</c:v>
                </c:pt>
                <c:pt idx="124">
                  <c:v>2.3845505617977523</c:v>
                </c:pt>
                <c:pt idx="125">
                  <c:v>2.3845505617977523</c:v>
                </c:pt>
                <c:pt idx="126">
                  <c:v>2.3845505617977523</c:v>
                </c:pt>
                <c:pt idx="127">
                  <c:v>2.3845505617977523</c:v>
                </c:pt>
                <c:pt idx="128">
                  <c:v>2.3845505617977523</c:v>
                </c:pt>
                <c:pt idx="129">
                  <c:v>2.3845505617977523</c:v>
                </c:pt>
                <c:pt idx="130">
                  <c:v>2.3845505617977523</c:v>
                </c:pt>
                <c:pt idx="131">
                  <c:v>2.3845505617977523</c:v>
                </c:pt>
                <c:pt idx="132">
                  <c:v>2.3845505617977523</c:v>
                </c:pt>
                <c:pt idx="133">
                  <c:v>2.3845505617977523</c:v>
                </c:pt>
                <c:pt idx="134">
                  <c:v>2.3845505617977523</c:v>
                </c:pt>
                <c:pt idx="135">
                  <c:v>2.3845505617977523</c:v>
                </c:pt>
                <c:pt idx="136">
                  <c:v>2.3845505617977523</c:v>
                </c:pt>
                <c:pt idx="137">
                  <c:v>2.3845505617977523</c:v>
                </c:pt>
                <c:pt idx="138">
                  <c:v>2.3845505617977523</c:v>
                </c:pt>
                <c:pt idx="139">
                  <c:v>2.3845505617977523</c:v>
                </c:pt>
                <c:pt idx="140">
                  <c:v>2.3845505617977523</c:v>
                </c:pt>
                <c:pt idx="141">
                  <c:v>2.3845505617977523</c:v>
                </c:pt>
                <c:pt idx="142">
                  <c:v>2.3845505617977523</c:v>
                </c:pt>
                <c:pt idx="143">
                  <c:v>2.3845505617977523</c:v>
                </c:pt>
                <c:pt idx="144">
                  <c:v>2.3845505617977523</c:v>
                </c:pt>
                <c:pt idx="145">
                  <c:v>2.3845505617977523</c:v>
                </c:pt>
                <c:pt idx="146">
                  <c:v>2.3845505617977523</c:v>
                </c:pt>
                <c:pt idx="147">
                  <c:v>2.3845505617977523</c:v>
                </c:pt>
                <c:pt idx="148">
                  <c:v>2.3845505617977523</c:v>
                </c:pt>
                <c:pt idx="149">
                  <c:v>2.3845505617977523</c:v>
                </c:pt>
                <c:pt idx="150">
                  <c:v>2.3845505617977523</c:v>
                </c:pt>
                <c:pt idx="151">
                  <c:v>2.3845505617977523</c:v>
                </c:pt>
                <c:pt idx="152">
                  <c:v>2.3845505617977523</c:v>
                </c:pt>
                <c:pt idx="153">
                  <c:v>2.3845505617977523</c:v>
                </c:pt>
                <c:pt idx="154">
                  <c:v>2.3845505617977523</c:v>
                </c:pt>
                <c:pt idx="155">
                  <c:v>2.3845505617977523</c:v>
                </c:pt>
                <c:pt idx="156">
                  <c:v>2.3845505617977523</c:v>
                </c:pt>
                <c:pt idx="157">
                  <c:v>2.3845505617977523</c:v>
                </c:pt>
                <c:pt idx="158">
                  <c:v>2.3845505617977523</c:v>
                </c:pt>
                <c:pt idx="159">
                  <c:v>2.3845505617977523</c:v>
                </c:pt>
                <c:pt idx="160">
                  <c:v>2.3845505617977523</c:v>
                </c:pt>
                <c:pt idx="161">
                  <c:v>2.3845505617977523</c:v>
                </c:pt>
                <c:pt idx="162">
                  <c:v>2.3845505617977523</c:v>
                </c:pt>
                <c:pt idx="163">
                  <c:v>2.3845505617977523</c:v>
                </c:pt>
                <c:pt idx="164">
                  <c:v>2.3845505617977523</c:v>
                </c:pt>
                <c:pt idx="165">
                  <c:v>2.3845505617977523</c:v>
                </c:pt>
                <c:pt idx="166">
                  <c:v>2.3845505617977523</c:v>
                </c:pt>
                <c:pt idx="167">
                  <c:v>2.3845505617977523</c:v>
                </c:pt>
                <c:pt idx="168">
                  <c:v>2.3845505617977523</c:v>
                </c:pt>
                <c:pt idx="169">
                  <c:v>2.3845505617977523</c:v>
                </c:pt>
                <c:pt idx="170">
                  <c:v>2.3845505617977523</c:v>
                </c:pt>
                <c:pt idx="171">
                  <c:v>2.3845505617977523</c:v>
                </c:pt>
                <c:pt idx="172">
                  <c:v>2.3845505617977523</c:v>
                </c:pt>
                <c:pt idx="173">
                  <c:v>2.3845505617977523</c:v>
                </c:pt>
                <c:pt idx="174">
                  <c:v>2.3845505617977523</c:v>
                </c:pt>
                <c:pt idx="175">
                  <c:v>2.3845505617977523</c:v>
                </c:pt>
                <c:pt idx="176">
                  <c:v>2.3845505617977523</c:v>
                </c:pt>
                <c:pt idx="177">
                  <c:v>2.3845505617977523</c:v>
                </c:pt>
              </c:numCache>
            </c:numRef>
          </c:val>
        </c:ser>
        <c:marker val="1"/>
        <c:axId val="141129600"/>
        <c:axId val="141128064"/>
      </c:lineChart>
      <c:dateAx>
        <c:axId val="141116544"/>
        <c:scaling>
          <c:orientation val="minMax"/>
          <c:min val="27454"/>
        </c:scaling>
        <c:axPos val="b"/>
        <c:numFmt formatCode="yyyy" sourceLinked="0"/>
        <c:minorTickMark val="out"/>
        <c:tickLblPos val="low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4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118080"/>
        <c:crosses val="min"/>
        <c:auto val="1"/>
        <c:lblOffset val="0"/>
        <c:majorUnit val="60"/>
        <c:majorTimeUnit val="months"/>
        <c:minorUnit val="12"/>
        <c:minorTimeUnit val="months"/>
      </c:dateAx>
      <c:valAx>
        <c:axId val="141118080"/>
        <c:scaling>
          <c:orientation val="minMax"/>
          <c:max val="4"/>
          <c:min val="0"/>
        </c:scaling>
        <c:axPos val="l"/>
        <c:numFmt formatCode="General" sourceLinked="1"/>
        <c:majorTickMark val="none"/>
        <c:tickLblPos val="none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116544"/>
        <c:crosses val="autoZero"/>
        <c:crossBetween val="between"/>
      </c:valAx>
      <c:valAx>
        <c:axId val="141128064"/>
        <c:scaling>
          <c:orientation val="minMax"/>
          <c:max val="4"/>
          <c:min val="0"/>
        </c:scaling>
        <c:axPos val="r"/>
        <c:numFmt formatCode="General" sourceLinked="1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1129600"/>
        <c:crosses val="max"/>
        <c:crossBetween val="between"/>
        <c:majorUnit val="1"/>
        <c:minorUnit val="0.4"/>
      </c:valAx>
      <c:dateAx>
        <c:axId val="141129600"/>
        <c:scaling>
          <c:orientation val="minMax"/>
          <c:max val="24532"/>
          <c:min val="24167"/>
        </c:scaling>
        <c:axPos val="t"/>
        <c:numFmt formatCode="m/d/yyyy" sourceLinked="1"/>
        <c:majorTickMark val="none"/>
        <c:tickLblPos val="none"/>
        <c:crossAx val="141128064"/>
        <c:crosses val="max"/>
        <c:auto val="1"/>
        <c:lblOffset val="100"/>
        <c:majorUnit val="1"/>
        <c:minorUnit val="1"/>
      </c:dateAx>
      <c:spPr>
        <a:blipFill>
          <a:blip xmlns:r="http://schemas.openxmlformats.org/officeDocument/2006/relationships" r:embed="rId1"/>
          <a:stretch>
            <a:fillRect/>
          </a:stretch>
        </a:blipFill>
        <a:ln w="95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6.8011455600890447E-2"/>
          <c:y val="9.0937585283540026E-2"/>
          <c:w val="0.91586511161524253"/>
          <c:h val="0.83004469672080683"/>
        </c:manualLayout>
      </c:layout>
      <c:lineChart>
        <c:grouping val="standard"/>
        <c:ser>
          <c:idx val="0"/>
          <c:order val="0"/>
          <c:tx>
            <c:strRef>
              <c:f>Fig2_data!$J$1</c:f>
              <c:strCache>
                <c:ptCount val="1"/>
                <c:pt idx="0">
                  <c:v>US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Fig2_data!$J$6:$J$21</c:f>
              <c:numCache>
                <c:formatCode>General</c:formatCode>
                <c:ptCount val="16"/>
                <c:pt idx="0">
                  <c:v>97.824340358393769</c:v>
                </c:pt>
                <c:pt idx="1">
                  <c:v>98.601534479718822</c:v>
                </c:pt>
                <c:pt idx="2">
                  <c:v>99.47622510790444</c:v>
                </c:pt>
                <c:pt idx="3">
                  <c:v>100</c:v>
                </c:pt>
                <c:pt idx="4">
                  <c:v>99.817910935716299</c:v>
                </c:pt>
                <c:pt idx="5">
                  <c:v>100.17934846854091</c:v>
                </c:pt>
                <c:pt idx="6">
                  <c:v>99.502294371495893</c:v>
                </c:pt>
                <c:pt idx="7">
                  <c:v>98.138119902034532</c:v>
                </c:pt>
                <c:pt idx="8">
                  <c:v>96.521317765056864</c:v>
                </c:pt>
                <c:pt idx="9">
                  <c:v>96.275276488399257</c:v>
                </c:pt>
              </c:numCache>
            </c:numRef>
          </c:val>
        </c:ser>
        <c:ser>
          <c:idx val="1"/>
          <c:order val="1"/>
          <c:tx>
            <c:strRef>
              <c:f>Fig2_data!$K$1</c:f>
              <c:strCache>
                <c:ptCount val="1"/>
                <c:pt idx="0">
                  <c:v>UK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Fig2_data!$K$6:$K$21</c:f>
              <c:numCache>
                <c:formatCode>General</c:formatCode>
                <c:ptCount val="16"/>
                <c:pt idx="0">
                  <c:v>98.34370144633678</c:v>
                </c:pt>
                <c:pt idx="1">
                  <c:v>98.972087080151397</c:v>
                </c:pt>
                <c:pt idx="2">
                  <c:v>99.464597443265333</c:v>
                </c:pt>
                <c:pt idx="3">
                  <c:v>100</c:v>
                </c:pt>
                <c:pt idx="4">
                  <c:v>100.79425544550891</c:v>
                </c:pt>
                <c:pt idx="5">
                  <c:v>100.74206494418017</c:v>
                </c:pt>
                <c:pt idx="6">
                  <c:v>99.994900928031115</c:v>
                </c:pt>
                <c:pt idx="7">
                  <c:v>98.191629123499524</c:v>
                </c:pt>
                <c:pt idx="8">
                  <c:v>95.836157819276892</c:v>
                </c:pt>
                <c:pt idx="9">
                  <c:v>95.207472240052311</c:v>
                </c:pt>
              </c:numCache>
            </c:numRef>
          </c:val>
        </c:ser>
        <c:ser>
          <c:idx val="2"/>
          <c:order val="2"/>
          <c:tx>
            <c:strRef>
              <c:f>Fig2_data!$L$1</c:f>
              <c:strCache>
                <c:ptCount val="1"/>
                <c:pt idx="0">
                  <c:v>Canada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Fig2_data!$L$6:$L$21</c:f>
              <c:numCache>
                <c:formatCode>General</c:formatCode>
                <c:ptCount val="16"/>
                <c:pt idx="0">
                  <c:v>98.180974582984405</c:v>
                </c:pt>
                <c:pt idx="1">
                  <c:v>99.205048698971694</c:v>
                </c:pt>
                <c:pt idx="2">
                  <c:v>99.722065047642758</c:v>
                </c:pt>
                <c:pt idx="3">
                  <c:v>100</c:v>
                </c:pt>
                <c:pt idx="4">
                  <c:v>99.81312571200084</c:v>
                </c:pt>
                <c:pt idx="5">
                  <c:v>99.894605013994834</c:v>
                </c:pt>
                <c:pt idx="6">
                  <c:v>99.997133135670595</c:v>
                </c:pt>
                <c:pt idx="7">
                  <c:v>99.04865370542214</c:v>
                </c:pt>
                <c:pt idx="8">
                  <c:v>97.505375370617656</c:v>
                </c:pt>
                <c:pt idx="9">
                  <c:v>96.672928501912509</c:v>
                </c:pt>
              </c:numCache>
            </c:numRef>
          </c:val>
        </c:ser>
        <c:ser>
          <c:idx val="3"/>
          <c:order val="3"/>
          <c:tx>
            <c:strRef>
              <c:f>Fig2_data!$M$1</c:f>
              <c:strCache>
                <c:ptCount val="1"/>
                <c:pt idx="0">
                  <c:v>EU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Fig2_data!$M$6:$M$21</c:f>
              <c:numCache>
                <c:formatCode>General</c:formatCode>
                <c:ptCount val="16"/>
                <c:pt idx="0">
                  <c:v>98.658336965560693</c:v>
                </c:pt>
                <c:pt idx="1">
                  <c:v>99.010544014523944</c:v>
                </c:pt>
                <c:pt idx="2">
                  <c:v>99.649686676410539</c:v>
                </c:pt>
                <c:pt idx="3">
                  <c:v>100</c:v>
                </c:pt>
                <c:pt idx="4">
                  <c:v>101.04306497071659</c:v>
                </c:pt>
                <c:pt idx="5">
                  <c:v>100.69141155184896</c:v>
                </c:pt>
                <c:pt idx="6">
                  <c:v>100.32615538979076</c:v>
                </c:pt>
                <c:pt idx="7">
                  <c:v>98.486509845509261</c:v>
                </c:pt>
                <c:pt idx="8">
                  <c:v>96.569780365110248</c:v>
                </c:pt>
                <c:pt idx="9">
                  <c:v>96.451282828195019</c:v>
                </c:pt>
              </c:numCache>
            </c:numRef>
          </c:val>
        </c:ser>
        <c:ser>
          <c:idx val="4"/>
          <c:order val="4"/>
          <c:tx>
            <c:strRef>
              <c:f>Fig2_data!$N$1</c:f>
              <c:strCache>
                <c:ptCount val="1"/>
                <c:pt idx="0">
                  <c:v>Japan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Fig2_data!$N$6:$N$21</c:f>
              <c:numCache>
                <c:formatCode>General</c:formatCode>
                <c:ptCount val="16"/>
                <c:pt idx="0">
                  <c:v>99.463520074835699</c:v>
                </c:pt>
                <c:pt idx="1">
                  <c:v>99.484883456013094</c:v>
                </c:pt>
                <c:pt idx="2">
                  <c:v>99.164982792186819</c:v>
                </c:pt>
                <c:pt idx="3">
                  <c:v>100</c:v>
                </c:pt>
                <c:pt idx="4">
                  <c:v>100.86292800398594</c:v>
                </c:pt>
                <c:pt idx="5">
                  <c:v>100.13976690492871</c:v>
                </c:pt>
                <c:pt idx="6">
                  <c:v>98.840326824244684</c:v>
                </c:pt>
                <c:pt idx="7">
                  <c:v>95.509963781616563</c:v>
                </c:pt>
                <c:pt idx="8">
                  <c:v>92.387716268747084</c:v>
                </c:pt>
                <c:pt idx="9">
                  <c:v>92.906346059804704</c:v>
                </c:pt>
              </c:numCache>
            </c:numRef>
          </c:val>
        </c:ser>
        <c:ser>
          <c:idx val="5"/>
          <c:order val="5"/>
          <c:tx>
            <c:v>us forecast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Fig2_data!$X$6:$X$25</c:f>
              <c:numCache>
                <c:formatCode>General</c:formatCode>
                <c:ptCount val="20"/>
                <c:pt idx="9">
                  <c:v>96.275276488399257</c:v>
                </c:pt>
                <c:pt idx="10">
                  <c:v>97.014737012208499</c:v>
                </c:pt>
                <c:pt idx="11">
                  <c:v>97.549291182622326</c:v>
                </c:pt>
                <c:pt idx="12">
                  <c:v>98.162180167062829</c:v>
                </c:pt>
                <c:pt idx="13">
                  <c:v>98.874708953586023</c:v>
                </c:pt>
                <c:pt idx="14">
                  <c:v>99.537120174525938</c:v>
                </c:pt>
                <c:pt idx="15">
                  <c:v>100.28067133573573</c:v>
                </c:pt>
                <c:pt idx="16">
                  <c:v>101.10704557207471</c:v>
                </c:pt>
                <c:pt idx="17">
                  <c:v>102.03869964010077</c:v>
                </c:pt>
              </c:numCache>
            </c:numRef>
          </c:val>
        </c:ser>
        <c:ser>
          <c:idx val="6"/>
          <c:order val="6"/>
          <c:tx>
            <c:v>uk forecast</c:v>
          </c:tx>
          <c:spPr>
            <a:ln w="1905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Fig2_data!$Y$6:$Y$25</c:f>
              <c:numCache>
                <c:formatCode>General</c:formatCode>
                <c:ptCount val="20"/>
                <c:pt idx="9">
                  <c:v>95.207472240052311</c:v>
                </c:pt>
                <c:pt idx="10">
                  <c:v>95.495130386269679</c:v>
                </c:pt>
                <c:pt idx="11">
                  <c:v>95.933221653659032</c:v>
                </c:pt>
                <c:pt idx="12">
                  <c:v>96.219502450554003</c:v>
                </c:pt>
                <c:pt idx="13">
                  <c:v>96.635584323653092</c:v>
                </c:pt>
                <c:pt idx="14">
                  <c:v>97.214042733222541</c:v>
                </c:pt>
                <c:pt idx="15">
                  <c:v>97.755952865078541</c:v>
                </c:pt>
                <c:pt idx="16">
                  <c:v>97.855233992213414</c:v>
                </c:pt>
                <c:pt idx="17">
                  <c:v>98.471660425802483</c:v>
                </c:pt>
              </c:numCache>
            </c:numRef>
          </c:val>
        </c:ser>
        <c:ser>
          <c:idx val="7"/>
          <c:order val="7"/>
          <c:tx>
            <c:v>canada forecast</c:v>
          </c:tx>
          <c:spPr>
            <a:ln w="1905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Fig2_data!$Z$6:$Z$25</c:f>
              <c:numCache>
                <c:formatCode>General</c:formatCode>
                <c:ptCount val="20"/>
                <c:pt idx="9">
                  <c:v>96.672928501912509</c:v>
                </c:pt>
                <c:pt idx="10">
                  <c:v>97.397207674143161</c:v>
                </c:pt>
                <c:pt idx="11">
                  <c:v>97.959118514662521</c:v>
                </c:pt>
                <c:pt idx="12">
                  <c:v>98.480429124323834</c:v>
                </c:pt>
                <c:pt idx="13">
                  <c:v>99.089751714460292</c:v>
                </c:pt>
                <c:pt idx="14">
                  <c:v>100.12432948901916</c:v>
                </c:pt>
                <c:pt idx="15">
                  <c:v>100.89789207010239</c:v>
                </c:pt>
                <c:pt idx="16">
                  <c:v>101.73028328542651</c:v>
                </c:pt>
                <c:pt idx="17">
                  <c:v>102.26062376932303</c:v>
                </c:pt>
              </c:numCache>
            </c:numRef>
          </c:val>
        </c:ser>
        <c:ser>
          <c:idx val="8"/>
          <c:order val="8"/>
          <c:tx>
            <c:v>eu forecast</c:v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Fig2_data!$AA$6:$AA$25</c:f>
              <c:numCache>
                <c:formatCode>General</c:formatCode>
                <c:ptCount val="20"/>
                <c:pt idx="9">
                  <c:v>96.451282828195019</c:v>
                </c:pt>
                <c:pt idx="10">
                  <c:v>96.313109174199141</c:v>
                </c:pt>
                <c:pt idx="11">
                  <c:v>96.713752668290098</c:v>
                </c:pt>
                <c:pt idx="12">
                  <c:v>97.438908388396229</c:v>
                </c:pt>
                <c:pt idx="13">
                  <c:v>97.70514950496154</c:v>
                </c:pt>
                <c:pt idx="14">
                  <c:v>97.468866484289535</c:v>
                </c:pt>
                <c:pt idx="15">
                  <c:v>97.874317700309604</c:v>
                </c:pt>
                <c:pt idx="16">
                  <c:v>98.705614197445371</c:v>
                </c:pt>
                <c:pt idx="17">
                  <c:v>99.170726747535952</c:v>
                </c:pt>
              </c:numCache>
            </c:numRef>
          </c:val>
        </c:ser>
        <c:ser>
          <c:idx val="9"/>
          <c:order val="9"/>
          <c:tx>
            <c:v>japan forecast</c:v>
          </c:tx>
          <c:spPr>
            <a:ln w="19050">
              <a:solidFill>
                <a:schemeClr val="bg2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Fig2_data!$B$6:$B$25</c:f>
              <c:strCache>
                <c:ptCount val="18"/>
                <c:pt idx="1">
                  <c:v>  2007</c:v>
                </c:pt>
                <c:pt idx="5">
                  <c:v>  2008</c:v>
                </c:pt>
                <c:pt idx="9">
                  <c:v>  2009</c:v>
                </c:pt>
                <c:pt idx="13">
                  <c:v>  2010</c:v>
                </c:pt>
                <c:pt idx="17">
                  <c:v>  2011</c:v>
                </c:pt>
              </c:strCache>
            </c:strRef>
          </c:cat>
          <c:val>
            <c:numRef>
              <c:f>Fig2_data!$AB$6:$AB$25</c:f>
              <c:numCache>
                <c:formatCode>General</c:formatCode>
                <c:ptCount val="20"/>
                <c:pt idx="9">
                  <c:v>92.906346059804704</c:v>
                </c:pt>
                <c:pt idx="10">
                  <c:v>93.502949175735466</c:v>
                </c:pt>
                <c:pt idx="11">
                  <c:v>93.981804361110704</c:v>
                </c:pt>
                <c:pt idx="12">
                  <c:v>94.23547059412202</c:v>
                </c:pt>
                <c:pt idx="13">
                  <c:v>94.207034904641972</c:v>
                </c:pt>
                <c:pt idx="14">
                  <c:v>94.624984565844287</c:v>
                </c:pt>
                <c:pt idx="15">
                  <c:v>94.921622404721802</c:v>
                </c:pt>
                <c:pt idx="16">
                  <c:v>95.177825300063247</c:v>
                </c:pt>
                <c:pt idx="17">
                  <c:v>95.337519323497673</c:v>
                </c:pt>
              </c:numCache>
            </c:numRef>
          </c:val>
        </c:ser>
        <c:marker val="1"/>
        <c:axId val="139731712"/>
        <c:axId val="139733248"/>
      </c:lineChart>
      <c:lineChart>
        <c:grouping val="standard"/>
        <c:ser>
          <c:idx val="10"/>
          <c:order val="10"/>
          <c:tx>
            <c:v>asa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139851264"/>
        <c:axId val="139849728"/>
      </c:lineChart>
      <c:catAx>
        <c:axId val="139731712"/>
        <c:scaling>
          <c:orientation val="minMax"/>
        </c:scaling>
        <c:axPos val="b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9733248"/>
        <c:crosses val="autoZero"/>
        <c:auto val="1"/>
        <c:lblAlgn val="ctr"/>
        <c:lblOffset val="100"/>
        <c:tickLblSkip val="1"/>
        <c:tickMarkSkip val="4"/>
      </c:catAx>
      <c:valAx>
        <c:axId val="139733248"/>
        <c:scaling>
          <c:orientation val="minMax"/>
          <c:max val="105"/>
          <c:min val="90"/>
        </c:scaling>
        <c:axPos val="r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9731712"/>
        <c:crosses val="max"/>
        <c:crossBetween val="between"/>
        <c:majorUnit val="5"/>
      </c:valAx>
      <c:valAx>
        <c:axId val="139849728"/>
        <c:scaling>
          <c:orientation val="minMax"/>
          <c:max val="105"/>
          <c:min val="90"/>
        </c:scaling>
        <c:axPos val="l"/>
        <c:numFmt formatCode="General" sourceLinked="1"/>
        <c:majorTickMark val="none"/>
        <c:tickLblPos val="none"/>
        <c:spPr>
          <a:ln>
            <a:solidFill>
              <a:sysClr val="windowText" lastClr="000000"/>
            </a:solidFill>
          </a:ln>
        </c:spPr>
        <c:crossAx val="139851264"/>
        <c:crosses val="autoZero"/>
        <c:crossBetween val="between"/>
        <c:majorUnit val="10"/>
      </c:valAx>
      <c:catAx>
        <c:axId val="139851264"/>
        <c:scaling>
          <c:orientation val="minMax"/>
        </c:scaling>
        <c:axPos val="b"/>
        <c:majorTickMark val="none"/>
        <c:tickLblPos val="none"/>
        <c:spPr>
          <a:ln w="6350">
            <a:solidFill>
              <a:sysClr val="windowText" lastClr="000000"/>
            </a:solidFill>
          </a:ln>
        </c:spPr>
        <c:crossAx val="139849728"/>
        <c:crossesAt val="100"/>
        <c:auto val="1"/>
        <c:lblAlgn val="ctr"/>
        <c:lblOffset val="100"/>
      </c:cat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2828671041345243E-2"/>
          <c:y val="9.9011954676085034E-2"/>
          <c:w val="0.91758444431517994"/>
          <c:h val="0.83995598515015391"/>
        </c:manualLayout>
      </c:layout>
      <c:lineChart>
        <c:grouping val="standard"/>
        <c:ser>
          <c:idx val="1"/>
          <c:order val="0"/>
          <c:tx>
            <c:strRef>
              <c:f>Fig3_data!$J$1</c:f>
              <c:strCache>
                <c:ptCount val="1"/>
                <c:pt idx="0">
                  <c:v>Canada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Fig3_data!$J$30:$J$65</c:f>
              <c:numCache>
                <c:formatCode>General</c:formatCode>
                <c:ptCount val="36"/>
                <c:pt idx="0">
                  <c:v>4.4023027429732409</c:v>
                </c:pt>
                <c:pt idx="1">
                  <c:v>2.7470686767169239</c:v>
                </c:pt>
                <c:pt idx="2">
                  <c:v>2.1537442014579078</c:v>
                </c:pt>
                <c:pt idx="3">
                  <c:v>1.7082785808147261</c:v>
                </c:pt>
                <c:pt idx="4">
                  <c:v>0.90820629257217789</c:v>
                </c:pt>
                <c:pt idx="5">
                  <c:v>2.2171503097489387</c:v>
                </c:pt>
                <c:pt idx="6">
                  <c:v>1.9461563412260796</c:v>
                </c:pt>
                <c:pt idx="7">
                  <c:v>2.2932816537467593</c:v>
                </c:pt>
                <c:pt idx="8">
                  <c:v>2.1857923497267562</c:v>
                </c:pt>
                <c:pt idx="9">
                  <c:v>1.8500797448165685</c:v>
                </c:pt>
                <c:pt idx="10">
                  <c:v>2.5771555838370874</c:v>
                </c:pt>
                <c:pt idx="11">
                  <c:v>2.3050205241553545</c:v>
                </c:pt>
                <c:pt idx="12">
                  <c:v>2.5479710600817995</c:v>
                </c:pt>
                <c:pt idx="13">
                  <c:v>2.5367992483557922</c:v>
                </c:pt>
                <c:pt idx="14">
                  <c:v>1.6129032258064724</c:v>
                </c:pt>
                <c:pt idx="15">
                  <c:v>1.388888888888884</c:v>
                </c:pt>
                <c:pt idx="16">
                  <c:v>1.8711656441717794</c:v>
                </c:pt>
                <c:pt idx="17">
                  <c:v>2.0769700671961155</c:v>
                </c:pt>
                <c:pt idx="18">
                  <c:v>2.0757020757020683</c:v>
                </c:pt>
                <c:pt idx="19">
                  <c:v>2.4657534246575352</c:v>
                </c:pt>
                <c:pt idx="20">
                  <c:v>1.8970189701897011</c:v>
                </c:pt>
                <c:pt idx="21">
                  <c:v>2.3040095751047041</c:v>
                </c:pt>
                <c:pt idx="22">
                  <c:v>3.4090909090909172</c:v>
                </c:pt>
                <c:pt idx="23">
                  <c:v>1.9310754604872304</c:v>
                </c:pt>
                <c:pt idx="24">
                  <c:v>1.1524822695035297</c:v>
                </c:pt>
                <c:pt idx="25">
                  <c:v>0.1462415911085202</c:v>
                </c:pt>
              </c:numCache>
            </c:numRef>
          </c:val>
        </c:ser>
        <c:ser>
          <c:idx val="2"/>
          <c:order val="1"/>
          <c:tx>
            <c:strRef>
              <c:f>Fig3_data!$K$1</c:f>
              <c:strCache>
                <c:ptCount val="1"/>
                <c:pt idx="0">
                  <c:v>Euro</c:v>
                </c:pt>
              </c:strCache>
            </c:strRef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Fig3_data!$K$30:$K$65</c:f>
              <c:numCache>
                <c:formatCode>General</c:formatCode>
                <c:ptCount val="36"/>
                <c:pt idx="0">
                  <c:v>2.3360641003707494</c:v>
                </c:pt>
                <c:pt idx="1">
                  <c:v>1.9079486029227155</c:v>
                </c:pt>
                <c:pt idx="2">
                  <c:v>2.0489188267298397</c:v>
                </c:pt>
                <c:pt idx="3">
                  <c:v>2.008881370268556</c:v>
                </c:pt>
                <c:pt idx="4">
                  <c:v>1.7548766063677057</c:v>
                </c:pt>
                <c:pt idx="5">
                  <c:v>2.2739180551189175</c:v>
                </c:pt>
                <c:pt idx="6">
                  <c:v>2.2370432159233067</c:v>
                </c:pt>
                <c:pt idx="7">
                  <c:v>2.2906301824212161</c:v>
                </c:pt>
                <c:pt idx="8">
                  <c:v>2.0750309158281244</c:v>
                </c:pt>
                <c:pt idx="9">
                  <c:v>2.0252732274590235</c:v>
                </c:pt>
                <c:pt idx="10">
                  <c:v>2.3273987461835066</c:v>
                </c:pt>
                <c:pt idx="11">
                  <c:v>2.3339075184922509</c:v>
                </c:pt>
                <c:pt idx="12">
                  <c:v>2.3492191740710711</c:v>
                </c:pt>
                <c:pt idx="13">
                  <c:v>2.4436782344443797</c:v>
                </c:pt>
                <c:pt idx="14">
                  <c:v>2.1482883454527313</c:v>
                </c:pt>
                <c:pt idx="15">
                  <c:v>1.7756947719907545</c:v>
                </c:pt>
                <c:pt idx="16">
                  <c:v>1.8941137783000883</c:v>
                </c:pt>
                <c:pt idx="17">
                  <c:v>1.8658301441035086</c:v>
                </c:pt>
                <c:pt idx="18">
                  <c:v>1.8853205011739371</c:v>
                </c:pt>
                <c:pt idx="19">
                  <c:v>2.8992087169899206</c:v>
                </c:pt>
                <c:pt idx="20">
                  <c:v>3.3660362678833655</c:v>
                </c:pt>
                <c:pt idx="21">
                  <c:v>3.618399948791251</c:v>
                </c:pt>
                <c:pt idx="22">
                  <c:v>3.8444359398927874</c:v>
                </c:pt>
                <c:pt idx="23">
                  <c:v>2.2943586447433217</c:v>
                </c:pt>
                <c:pt idx="24">
                  <c:v>0.95538418311391649</c:v>
                </c:pt>
                <c:pt idx="25">
                  <c:v>0.16098075042292326</c:v>
                </c:pt>
              </c:numCache>
            </c:numRef>
          </c:val>
        </c:ser>
        <c:ser>
          <c:idx val="3"/>
          <c:order val="2"/>
          <c:tx>
            <c:strRef>
              <c:f>Fig3_data!$L$1</c:f>
              <c:strCache>
                <c:ptCount val="1"/>
                <c:pt idx="0">
                  <c:v>UK</c:v>
                </c:pt>
              </c:strCache>
            </c:strRef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Fig3_data!$L$30:$L$65</c:f>
              <c:numCache>
                <c:formatCode>General</c:formatCode>
                <c:ptCount val="36"/>
                <c:pt idx="0">
                  <c:v>1.4391014391014423</c:v>
                </c:pt>
                <c:pt idx="1">
                  <c:v>1.2609457092819687</c:v>
                </c:pt>
                <c:pt idx="2">
                  <c:v>1.4315642458100575</c:v>
                </c:pt>
                <c:pt idx="3">
                  <c:v>1.3203613620569987</c:v>
                </c:pt>
                <c:pt idx="4">
                  <c:v>1.1764705882352899</c:v>
                </c:pt>
                <c:pt idx="5">
                  <c:v>1.4873746108612806</c:v>
                </c:pt>
                <c:pt idx="6">
                  <c:v>1.2392426850258431</c:v>
                </c:pt>
                <c:pt idx="7">
                  <c:v>1.4403292181069727</c:v>
                </c:pt>
                <c:pt idx="8">
                  <c:v>1.7441860465116532</c:v>
                </c:pt>
                <c:pt idx="9">
                  <c:v>1.9086571233810634</c:v>
                </c:pt>
                <c:pt idx="10">
                  <c:v>2.4141448486909356</c:v>
                </c:pt>
                <c:pt idx="11">
                  <c:v>2.1636240703178045</c:v>
                </c:pt>
                <c:pt idx="12">
                  <c:v>2.0168067226890685</c:v>
                </c:pt>
                <c:pt idx="13">
                  <c:v>2.2408026755852628</c:v>
                </c:pt>
                <c:pt idx="14">
                  <c:v>2.3904382470119279</c:v>
                </c:pt>
                <c:pt idx="15">
                  <c:v>2.680344142951685</c:v>
                </c:pt>
                <c:pt idx="16">
                  <c:v>2.8336079077430076</c:v>
                </c:pt>
                <c:pt idx="17">
                  <c:v>2.584232908079831</c:v>
                </c:pt>
                <c:pt idx="18">
                  <c:v>1.783398184176388</c:v>
                </c:pt>
                <c:pt idx="19">
                  <c:v>2.1269738962294449</c:v>
                </c:pt>
                <c:pt idx="20">
                  <c:v>2.3710349247036078</c:v>
                </c:pt>
                <c:pt idx="21">
                  <c:v>3.3482142857142794</c:v>
                </c:pt>
                <c:pt idx="22">
                  <c:v>4.8104491876393984</c:v>
                </c:pt>
                <c:pt idx="23">
                  <c:v>3.8813505837803852</c:v>
                </c:pt>
                <c:pt idx="24">
                  <c:v>3.0359937402191006</c:v>
                </c:pt>
                <c:pt idx="25">
                  <c:v>2.0981178648565191</c:v>
                </c:pt>
              </c:numCache>
            </c:numRef>
          </c:val>
        </c:ser>
        <c:ser>
          <c:idx val="4"/>
          <c:order val="3"/>
          <c:tx>
            <c:strRef>
              <c:f>Fig3_data!$M$1</c:f>
              <c:strCache>
                <c:ptCount val="1"/>
                <c:pt idx="0">
                  <c:v>US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Fig3_data!$M$30:$M$65</c:f>
              <c:numCache>
                <c:formatCode>General</c:formatCode>
                <c:ptCount val="36"/>
                <c:pt idx="0">
                  <c:v>2.9764077566309277</c:v>
                </c:pt>
                <c:pt idx="1">
                  <c:v>2.0059398106615722</c:v>
                </c:pt>
                <c:pt idx="2">
                  <c:v>2.2168893716781213</c:v>
                </c:pt>
                <c:pt idx="3">
                  <c:v>2.0016528925619781</c:v>
                </c:pt>
                <c:pt idx="4">
                  <c:v>1.8176662103868146</c:v>
                </c:pt>
                <c:pt idx="5">
                  <c:v>2.7858652842948084</c:v>
                </c:pt>
                <c:pt idx="6">
                  <c:v>2.6752262339169164</c:v>
                </c:pt>
                <c:pt idx="7">
                  <c:v>3.3851339307416906</c:v>
                </c:pt>
                <c:pt idx="8">
                  <c:v>3.070701660417785</c:v>
                </c:pt>
                <c:pt idx="9">
                  <c:v>2.9048664218486842</c:v>
                </c:pt>
                <c:pt idx="10">
                  <c:v>3.7493333051693334</c:v>
                </c:pt>
                <c:pt idx="11">
                  <c:v>3.7789968652037542</c:v>
                </c:pt>
                <c:pt idx="12">
                  <c:v>3.7072643465517974</c:v>
                </c:pt>
                <c:pt idx="13">
                  <c:v>3.924950809004657</c:v>
                </c:pt>
                <c:pt idx="14">
                  <c:v>3.3420370851084291</c:v>
                </c:pt>
                <c:pt idx="15">
                  <c:v>1.9468064218936432</c:v>
                </c:pt>
                <c:pt idx="16">
                  <c:v>2.4347712798208132</c:v>
                </c:pt>
                <c:pt idx="17">
                  <c:v>2.638235279501866</c:v>
                </c:pt>
                <c:pt idx="18">
                  <c:v>2.3217900538336167</c:v>
                </c:pt>
                <c:pt idx="19">
                  <c:v>4.039012345679005</c:v>
                </c:pt>
                <c:pt idx="20">
                  <c:v>4.1976069580190511</c:v>
                </c:pt>
                <c:pt idx="21">
                  <c:v>4.2683812493342854</c:v>
                </c:pt>
                <c:pt idx="22">
                  <c:v>5.2337699220686762</c:v>
                </c:pt>
                <c:pt idx="23">
                  <c:v>1.5336127473549732</c:v>
                </c:pt>
                <c:pt idx="24">
                  <c:v>-0.17605055232926548</c:v>
                </c:pt>
                <c:pt idx="25">
                  <c:v>-0.93936607880831247</c:v>
                </c:pt>
              </c:numCache>
            </c:numRef>
          </c:val>
        </c:ser>
        <c:ser>
          <c:idx val="0"/>
          <c:order val="4"/>
          <c:tx>
            <c:strRef>
              <c:f>Fig3_data!$N$1</c:f>
              <c:strCache>
                <c:ptCount val="1"/>
                <c:pt idx="0">
                  <c:v>Japan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Fig3_data!$N$30:$N$65</c:f>
              <c:numCache>
                <c:formatCode>General</c:formatCode>
                <c:ptCount val="36"/>
                <c:pt idx="0">
                  <c:v>-0.23125206144698485</c:v>
                </c:pt>
                <c:pt idx="1">
                  <c:v>-0.23109937932548341</c:v>
                </c:pt>
                <c:pt idx="2">
                  <c:v>-0.23140495537955497</c:v>
                </c:pt>
                <c:pt idx="3">
                  <c:v>-0.33090668101689591</c:v>
                </c:pt>
                <c:pt idx="4">
                  <c:v>-9.9337748341077337E-2</c:v>
                </c:pt>
                <c:pt idx="5">
                  <c:v>-0.2978160158933707</c:v>
                </c:pt>
                <c:pt idx="6">
                  <c:v>-0.13253810139165489</c:v>
                </c:pt>
                <c:pt idx="7">
                  <c:v>0.4980079681274896</c:v>
                </c:pt>
                <c:pt idx="8">
                  <c:v>-0.26516407357424221</c:v>
                </c:pt>
                <c:pt idx="9">
                  <c:v>-0.39827414538327055</c:v>
                </c:pt>
                <c:pt idx="10">
                  <c:v>-0.63039151291869322</c:v>
                </c:pt>
                <c:pt idx="11">
                  <c:v>-1.0241162834489614</c:v>
                </c:pt>
                <c:pt idx="12">
                  <c:v>-0.132934526420736</c:v>
                </c:pt>
                <c:pt idx="13">
                  <c:v>0.1999333555547933</c:v>
                </c:pt>
                <c:pt idx="14">
                  <c:v>0.56761269117087121</c:v>
                </c:pt>
                <c:pt idx="15">
                  <c:v>0.33377836781263159</c:v>
                </c:pt>
                <c:pt idx="16">
                  <c:v>-6.6555743758189845E-2</c:v>
                </c:pt>
                <c:pt idx="17">
                  <c:v>-3.3255733290094014E-2</c:v>
                </c:pt>
                <c:pt idx="18">
                  <c:v>-0.16600265936256298</c:v>
                </c:pt>
                <c:pt idx="19">
                  <c:v>0.53226879241516922</c:v>
                </c:pt>
                <c:pt idx="20">
                  <c:v>0.96570096903096925</c:v>
                </c:pt>
                <c:pt idx="21">
                  <c:v>1.3639387924151647</c:v>
                </c:pt>
                <c:pt idx="22">
                  <c:v>2.1616228833442719</c:v>
                </c:pt>
                <c:pt idx="23">
                  <c:v>1.0258107280286533</c:v>
                </c:pt>
                <c:pt idx="24">
                  <c:v>-9.8944591025773576E-2</c:v>
                </c:pt>
                <c:pt idx="25">
                  <c:v>-0.98457499176289875</c:v>
                </c:pt>
              </c:numCache>
            </c:numRef>
          </c:val>
        </c:ser>
        <c:ser>
          <c:idx val="6"/>
          <c:order val="6"/>
          <c:tx>
            <c:v>canada forecast</c:v>
          </c:tx>
          <c:spPr>
            <a:ln w="1905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Fig3_data!$P$30:$P$65</c:f>
              <c:numCache>
                <c:formatCode>General</c:formatCode>
                <c:ptCount val="36"/>
                <c:pt idx="25">
                  <c:v>0.1462415911085202</c:v>
                </c:pt>
                <c:pt idx="26">
                  <c:v>-0.7</c:v>
                </c:pt>
                <c:pt idx="27">
                  <c:v>1.1000000000000001</c:v>
                </c:pt>
                <c:pt idx="28">
                  <c:v>1.8</c:v>
                </c:pt>
                <c:pt idx="29">
                  <c:v>1.7</c:v>
                </c:pt>
                <c:pt idx="30">
                  <c:v>1.8</c:v>
                </c:pt>
                <c:pt idx="31">
                  <c:v>1.9</c:v>
                </c:pt>
                <c:pt idx="32">
                  <c:v>2.1</c:v>
                </c:pt>
                <c:pt idx="33">
                  <c:v>2.1</c:v>
                </c:pt>
              </c:numCache>
            </c:numRef>
          </c:val>
        </c:ser>
        <c:ser>
          <c:idx val="7"/>
          <c:order val="7"/>
          <c:tx>
            <c:v>eu forecast</c:v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Fig3_data!$Q$30:$Q$65</c:f>
              <c:numCache>
                <c:formatCode>General</c:formatCode>
                <c:ptCount val="36"/>
                <c:pt idx="25">
                  <c:v>0.16098075042292326</c:v>
                </c:pt>
                <c:pt idx="26">
                  <c:v>-0.3</c:v>
                </c:pt>
                <c:pt idx="27">
                  <c:v>0.4</c:v>
                </c:pt>
                <c:pt idx="28">
                  <c:v>1.1000000000000001</c:v>
                </c:pt>
                <c:pt idx="29">
                  <c:v>1.1000000000000001</c:v>
                </c:pt>
                <c:pt idx="30">
                  <c:v>1.3</c:v>
                </c:pt>
                <c:pt idx="31">
                  <c:v>1.3</c:v>
                </c:pt>
                <c:pt idx="32">
                  <c:v>1.8</c:v>
                </c:pt>
                <c:pt idx="33">
                  <c:v>1.9</c:v>
                </c:pt>
              </c:numCache>
            </c:numRef>
          </c:val>
        </c:ser>
        <c:ser>
          <c:idx val="8"/>
          <c:order val="8"/>
          <c:tx>
            <c:v>us forecast</c:v>
          </c:tx>
          <c:spPr>
            <a:ln w="19050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Fig3_data!$S$30:$S$65</c:f>
              <c:numCache>
                <c:formatCode>General</c:formatCode>
                <c:ptCount val="36"/>
                <c:pt idx="25">
                  <c:v>-0.93936607880831247</c:v>
                </c:pt>
                <c:pt idx="26">
                  <c:v>-1.7</c:v>
                </c:pt>
                <c:pt idx="27">
                  <c:v>1</c:v>
                </c:pt>
                <c:pt idx="28">
                  <c:v>2</c:v>
                </c:pt>
                <c:pt idx="29">
                  <c:v>2.1</c:v>
                </c:pt>
                <c:pt idx="30">
                  <c:v>1.8</c:v>
                </c:pt>
                <c:pt idx="31">
                  <c:v>1.8</c:v>
                </c:pt>
                <c:pt idx="32">
                  <c:v>1.9</c:v>
                </c:pt>
                <c:pt idx="33">
                  <c:v>2</c:v>
                </c:pt>
              </c:numCache>
            </c:numRef>
          </c:val>
        </c:ser>
        <c:ser>
          <c:idx val="9"/>
          <c:order val="9"/>
          <c:tx>
            <c:v>japan forecast</c:v>
          </c:tx>
          <c:spPr>
            <a:ln w="19050">
              <a:solidFill>
                <a:schemeClr val="bg2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Fig3_data!$T$30:$T$65</c:f>
              <c:numCache>
                <c:formatCode>General</c:formatCode>
                <c:ptCount val="36"/>
                <c:pt idx="25">
                  <c:v>-0.98457499176289875</c:v>
                </c:pt>
                <c:pt idx="26">
                  <c:v>-2.2000000000000002</c:v>
                </c:pt>
                <c:pt idx="27">
                  <c:v>-1.6</c:v>
                </c:pt>
                <c:pt idx="28">
                  <c:v>-0.9</c:v>
                </c:pt>
                <c:pt idx="29">
                  <c:v>-0.9</c:v>
                </c:pt>
                <c:pt idx="30">
                  <c:v>-0.8</c:v>
                </c:pt>
                <c:pt idx="31">
                  <c:v>-0.7</c:v>
                </c:pt>
                <c:pt idx="32">
                  <c:v>-0.6</c:v>
                </c:pt>
                <c:pt idx="33">
                  <c:v>-0.2</c:v>
                </c:pt>
              </c:numCache>
            </c:numRef>
          </c:val>
        </c:ser>
        <c:ser>
          <c:idx val="10"/>
          <c:order val="10"/>
          <c:tx>
            <c:v>uk forecast</c:v>
          </c:tx>
          <c:spPr>
            <a:ln w="1905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strRef>
              <c:f>Fig3_data!$B$30:$B$65</c:f>
              <c:strCache>
                <c:ptCount val="34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  <c:pt idx="33">
                  <c:v>      2011</c:v>
                </c:pt>
              </c:strCache>
            </c:strRef>
          </c:cat>
          <c:val>
            <c:numRef>
              <c:f>Fig3_data!$R$30:$R$65</c:f>
              <c:numCache>
                <c:formatCode>General</c:formatCode>
                <c:ptCount val="36"/>
                <c:pt idx="25">
                  <c:v>2.0981178648565191</c:v>
                </c:pt>
                <c:pt idx="26">
                  <c:v>1.3</c:v>
                </c:pt>
                <c:pt idx="27">
                  <c:v>1.5</c:v>
                </c:pt>
                <c:pt idx="28">
                  <c:v>2.2999999999999998</c:v>
                </c:pt>
                <c:pt idx="29">
                  <c:v>2.1</c:v>
                </c:pt>
                <c:pt idx="30">
                  <c:v>1.8</c:v>
                </c:pt>
                <c:pt idx="31">
                  <c:v>1.9</c:v>
                </c:pt>
                <c:pt idx="32">
                  <c:v>1.5</c:v>
                </c:pt>
                <c:pt idx="33">
                  <c:v>1.5</c:v>
                </c:pt>
              </c:numCache>
            </c:numRef>
          </c:val>
        </c:ser>
        <c:marker val="1"/>
        <c:axId val="140097792"/>
        <c:axId val="139919360"/>
      </c:lineChart>
      <c:lineChart>
        <c:grouping val="standard"/>
        <c:ser>
          <c:idx val="5"/>
          <c:order val="5"/>
          <c:tx>
            <c:strRef>
              <c:f>Fig3_data!$V$1</c:f>
              <c:strCache>
                <c:ptCount val="1"/>
                <c:pt idx="0">
                  <c:v>zero line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Fig3_data!$B$30:$B$61</c:f>
              <c:strCache>
                <c:ptCount val="30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</c:strCache>
            </c:strRef>
          </c:cat>
          <c:val>
            <c:numRef>
              <c:f>Fig3_data!$V$18:$V$57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marker val="1"/>
        <c:axId val="139922432"/>
        <c:axId val="139920896"/>
      </c:lineChart>
      <c:dateAx>
        <c:axId val="140097792"/>
        <c:scaling>
          <c:orientation val="minMax"/>
        </c:scaling>
        <c:axPos val="b"/>
        <c:numFmt formatCode="yyyy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39919360"/>
        <c:crossesAt val="-3"/>
        <c:lblOffset val="0"/>
        <c:baseTimeUnit val="months"/>
        <c:majorUnit val="1"/>
        <c:majorTimeUnit val="months"/>
        <c:minorUnit val="4"/>
      </c:dateAx>
      <c:valAx>
        <c:axId val="139919360"/>
        <c:scaling>
          <c:orientation val="minMax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097792"/>
        <c:crosses val="max"/>
        <c:crossBetween val="between"/>
      </c:valAx>
      <c:valAx>
        <c:axId val="139920896"/>
        <c:scaling>
          <c:orientation val="minMax"/>
          <c:max val="6"/>
          <c:min val="-3"/>
        </c:scaling>
        <c:axPos val="r"/>
        <c:numFmt formatCode="General" sourceLinked="1"/>
        <c:majorTickMark val="none"/>
        <c:tickLblPos val="none"/>
        <c:spPr>
          <a:ln>
            <a:noFill/>
          </a:ln>
        </c:spPr>
        <c:crossAx val="139922432"/>
        <c:crosses val="autoZero"/>
        <c:crossBetween val="between"/>
      </c:valAx>
      <c:catAx>
        <c:axId val="139922432"/>
        <c:scaling>
          <c:orientation val="maxMin"/>
        </c:scaling>
        <c:axPos val="b"/>
        <c:majorTickMark val="none"/>
        <c:tickLblPos val="none"/>
        <c:spPr>
          <a:ln>
            <a:solidFill>
              <a:sysClr val="windowText" lastClr="000000"/>
            </a:solidFill>
          </a:ln>
        </c:spPr>
        <c:crossAx val="139920896"/>
        <c:crosses val="autoZero"/>
        <c:lblAlgn val="ctr"/>
        <c:lblOffset val="100"/>
        <c:tickMarkSkip val="4"/>
      </c:catAx>
      <c:spPr>
        <a:ln w="9525">
          <a:solidFill>
            <a:schemeClr val="tx1"/>
          </a:solidFill>
        </a:ln>
      </c:spPr>
    </c:plotArea>
    <c:plotVisOnly val="1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1.612343278386728E-2"/>
          <c:y val="9.5080785814159491E-2"/>
          <c:w val="0.92443119022095299"/>
          <c:h val="0.79140375296053589"/>
        </c:manualLayout>
      </c:layout>
      <c:areaChart>
        <c:grouping val="standard"/>
        <c:ser>
          <c:idx val="2"/>
          <c:order val="2"/>
          <c:tx>
            <c:strRef>
              <c:f>Fig4_data!$L$1</c:f>
              <c:strCache>
                <c:ptCount val="1"/>
                <c:pt idx="0">
                  <c:v>NBER recession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val>
            <c:numRef>
              <c:f>Fig4_data!$L$14:$L$1064</c:f>
              <c:numCache>
                <c:formatCode>General</c:formatCode>
                <c:ptCount val="1051"/>
                <c:pt idx="0">
                  <c:v>-20</c:v>
                </c:pt>
                <c:pt idx="1">
                  <c:v>-20</c:v>
                </c:pt>
                <c:pt idx="2">
                  <c:v>-20</c:v>
                </c:pt>
                <c:pt idx="3">
                  <c:v>-20</c:v>
                </c:pt>
                <c:pt idx="4">
                  <c:v>-20</c:v>
                </c:pt>
                <c:pt idx="5">
                  <c:v>-20</c:v>
                </c:pt>
                <c:pt idx="6">
                  <c:v>-20</c:v>
                </c:pt>
                <c:pt idx="7">
                  <c:v>-20</c:v>
                </c:pt>
                <c:pt idx="8">
                  <c:v>-20</c:v>
                </c:pt>
                <c:pt idx="9">
                  <c:v>-20</c:v>
                </c:pt>
                <c:pt idx="10">
                  <c:v>-20</c:v>
                </c:pt>
                <c:pt idx="11">
                  <c:v>-20</c:v>
                </c:pt>
                <c:pt idx="12">
                  <c:v>-20</c:v>
                </c:pt>
                <c:pt idx="13">
                  <c:v>-20</c:v>
                </c:pt>
                <c:pt idx="14">
                  <c:v>-20</c:v>
                </c:pt>
                <c:pt idx="15">
                  <c:v>-20</c:v>
                </c:pt>
                <c:pt idx="16">
                  <c:v>-20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-20</c:v>
                </c:pt>
                <c:pt idx="32">
                  <c:v>-20</c:v>
                </c:pt>
                <c:pt idx="33">
                  <c:v>-20</c:v>
                </c:pt>
                <c:pt idx="34">
                  <c:v>-20</c:v>
                </c:pt>
                <c:pt idx="35">
                  <c:v>-20</c:v>
                </c:pt>
                <c:pt idx="36">
                  <c:v>-20</c:v>
                </c:pt>
                <c:pt idx="37">
                  <c:v>-20</c:v>
                </c:pt>
                <c:pt idx="38">
                  <c:v>-20</c:v>
                </c:pt>
                <c:pt idx="39">
                  <c:v>-20</c:v>
                </c:pt>
                <c:pt idx="40">
                  <c:v>-20</c:v>
                </c:pt>
                <c:pt idx="41">
                  <c:v>-20</c:v>
                </c:pt>
                <c:pt idx="42">
                  <c:v>-20</c:v>
                </c:pt>
                <c:pt idx="43">
                  <c:v>-20</c:v>
                </c:pt>
                <c:pt idx="44">
                  <c:v>-20</c:v>
                </c:pt>
                <c:pt idx="45">
                  <c:v>-20</c:v>
                </c:pt>
                <c:pt idx="46">
                  <c:v>-20</c:v>
                </c:pt>
                <c:pt idx="47">
                  <c:v>-20</c:v>
                </c:pt>
                <c:pt idx="48">
                  <c:v>-20</c:v>
                </c:pt>
                <c:pt idx="49">
                  <c:v>-20</c:v>
                </c:pt>
                <c:pt idx="50">
                  <c:v>-20</c:v>
                </c:pt>
                <c:pt idx="51">
                  <c:v>-20</c:v>
                </c:pt>
                <c:pt idx="52">
                  <c:v>-20</c:v>
                </c:pt>
                <c:pt idx="53">
                  <c:v>-20</c:v>
                </c:pt>
                <c:pt idx="54">
                  <c:v>-20</c:v>
                </c:pt>
                <c:pt idx="55">
                  <c:v>-20</c:v>
                </c:pt>
                <c:pt idx="56">
                  <c:v>-20</c:v>
                </c:pt>
                <c:pt idx="57">
                  <c:v>-20</c:v>
                </c:pt>
                <c:pt idx="58">
                  <c:v>18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18</c:v>
                </c:pt>
                <c:pt idx="63">
                  <c:v>18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18</c:v>
                </c:pt>
                <c:pt idx="70">
                  <c:v>18</c:v>
                </c:pt>
                <c:pt idx="71">
                  <c:v>-20</c:v>
                </c:pt>
                <c:pt idx="72">
                  <c:v>-20</c:v>
                </c:pt>
                <c:pt idx="73">
                  <c:v>-20</c:v>
                </c:pt>
                <c:pt idx="74">
                  <c:v>-20</c:v>
                </c:pt>
                <c:pt idx="75">
                  <c:v>-20</c:v>
                </c:pt>
                <c:pt idx="76">
                  <c:v>-20</c:v>
                </c:pt>
                <c:pt idx="77">
                  <c:v>-20</c:v>
                </c:pt>
                <c:pt idx="78">
                  <c:v>-20</c:v>
                </c:pt>
                <c:pt idx="79">
                  <c:v>-20</c:v>
                </c:pt>
                <c:pt idx="80">
                  <c:v>-20</c:v>
                </c:pt>
                <c:pt idx="81">
                  <c:v>-20</c:v>
                </c:pt>
                <c:pt idx="82">
                  <c:v>-20</c:v>
                </c:pt>
                <c:pt idx="83">
                  <c:v>-20</c:v>
                </c:pt>
                <c:pt idx="84">
                  <c:v>-20</c:v>
                </c:pt>
                <c:pt idx="85">
                  <c:v>-20</c:v>
                </c:pt>
                <c:pt idx="86">
                  <c:v>-20</c:v>
                </c:pt>
                <c:pt idx="87">
                  <c:v>-20</c:v>
                </c:pt>
                <c:pt idx="88">
                  <c:v>-20</c:v>
                </c:pt>
                <c:pt idx="89">
                  <c:v>-20</c:v>
                </c:pt>
                <c:pt idx="90">
                  <c:v>-20</c:v>
                </c:pt>
                <c:pt idx="91">
                  <c:v>-20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18</c:v>
                </c:pt>
                <c:pt idx="105">
                  <c:v>18</c:v>
                </c:pt>
                <c:pt idx="106">
                  <c:v>18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18</c:v>
                </c:pt>
                <c:pt idx="113">
                  <c:v>18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18</c:v>
                </c:pt>
                <c:pt idx="121">
                  <c:v>18</c:v>
                </c:pt>
                <c:pt idx="122">
                  <c:v>18</c:v>
                </c:pt>
                <c:pt idx="123">
                  <c:v>18</c:v>
                </c:pt>
                <c:pt idx="124">
                  <c:v>18</c:v>
                </c:pt>
                <c:pt idx="125">
                  <c:v>18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18</c:v>
                </c:pt>
                <c:pt idx="132">
                  <c:v>18</c:v>
                </c:pt>
                <c:pt idx="133">
                  <c:v>18</c:v>
                </c:pt>
                <c:pt idx="134">
                  <c:v>18</c:v>
                </c:pt>
                <c:pt idx="135">
                  <c:v>-20</c:v>
                </c:pt>
                <c:pt idx="136">
                  <c:v>-20</c:v>
                </c:pt>
                <c:pt idx="137">
                  <c:v>-20</c:v>
                </c:pt>
                <c:pt idx="138">
                  <c:v>-20</c:v>
                </c:pt>
                <c:pt idx="139">
                  <c:v>-20</c:v>
                </c:pt>
                <c:pt idx="140">
                  <c:v>-20</c:v>
                </c:pt>
                <c:pt idx="141">
                  <c:v>-20</c:v>
                </c:pt>
                <c:pt idx="142">
                  <c:v>-20</c:v>
                </c:pt>
                <c:pt idx="143">
                  <c:v>-20</c:v>
                </c:pt>
                <c:pt idx="144">
                  <c:v>-20</c:v>
                </c:pt>
                <c:pt idx="145">
                  <c:v>-20</c:v>
                </c:pt>
                <c:pt idx="146">
                  <c:v>-20</c:v>
                </c:pt>
                <c:pt idx="147">
                  <c:v>-20</c:v>
                </c:pt>
                <c:pt idx="148">
                  <c:v>-20</c:v>
                </c:pt>
                <c:pt idx="149">
                  <c:v>-20</c:v>
                </c:pt>
                <c:pt idx="150">
                  <c:v>-20</c:v>
                </c:pt>
                <c:pt idx="151">
                  <c:v>-20</c:v>
                </c:pt>
                <c:pt idx="152">
                  <c:v>-20</c:v>
                </c:pt>
                <c:pt idx="153">
                  <c:v>-20</c:v>
                </c:pt>
                <c:pt idx="154">
                  <c:v>-20</c:v>
                </c:pt>
                <c:pt idx="155">
                  <c:v>-20</c:v>
                </c:pt>
                <c:pt idx="156">
                  <c:v>-20</c:v>
                </c:pt>
                <c:pt idx="157">
                  <c:v>-20</c:v>
                </c:pt>
                <c:pt idx="158">
                  <c:v>-20</c:v>
                </c:pt>
                <c:pt idx="159">
                  <c:v>-20</c:v>
                </c:pt>
                <c:pt idx="160">
                  <c:v>-20</c:v>
                </c:pt>
                <c:pt idx="161">
                  <c:v>-20</c:v>
                </c:pt>
                <c:pt idx="162">
                  <c:v>-20</c:v>
                </c:pt>
                <c:pt idx="163">
                  <c:v>-20</c:v>
                </c:pt>
                <c:pt idx="164">
                  <c:v>-20</c:v>
                </c:pt>
                <c:pt idx="165">
                  <c:v>-20</c:v>
                </c:pt>
                <c:pt idx="166">
                  <c:v>-20</c:v>
                </c:pt>
                <c:pt idx="167">
                  <c:v>-20</c:v>
                </c:pt>
                <c:pt idx="168">
                  <c:v>-20</c:v>
                </c:pt>
                <c:pt idx="169">
                  <c:v>-20</c:v>
                </c:pt>
                <c:pt idx="170">
                  <c:v>-20</c:v>
                </c:pt>
                <c:pt idx="171">
                  <c:v>-20</c:v>
                </c:pt>
                <c:pt idx="172">
                  <c:v>-20</c:v>
                </c:pt>
                <c:pt idx="173">
                  <c:v>-20</c:v>
                </c:pt>
                <c:pt idx="174">
                  <c:v>-20</c:v>
                </c:pt>
                <c:pt idx="175">
                  <c:v>-20</c:v>
                </c:pt>
                <c:pt idx="176">
                  <c:v>-20</c:v>
                </c:pt>
                <c:pt idx="177">
                  <c:v>-20</c:v>
                </c:pt>
                <c:pt idx="178">
                  <c:v>-20</c:v>
                </c:pt>
                <c:pt idx="179">
                  <c:v>-20</c:v>
                </c:pt>
                <c:pt idx="180">
                  <c:v>-20</c:v>
                </c:pt>
                <c:pt idx="181">
                  <c:v>-20</c:v>
                </c:pt>
                <c:pt idx="182">
                  <c:v>-20</c:v>
                </c:pt>
                <c:pt idx="183">
                  <c:v>-20</c:v>
                </c:pt>
                <c:pt idx="184">
                  <c:v>-20</c:v>
                </c:pt>
                <c:pt idx="185">
                  <c:v>18</c:v>
                </c:pt>
                <c:pt idx="186">
                  <c:v>18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18</c:v>
                </c:pt>
                <c:pt idx="191">
                  <c:v>18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18</c:v>
                </c:pt>
                <c:pt idx="198">
                  <c:v>-20</c:v>
                </c:pt>
                <c:pt idx="199">
                  <c:v>-20</c:v>
                </c:pt>
                <c:pt idx="200">
                  <c:v>-20</c:v>
                </c:pt>
                <c:pt idx="201">
                  <c:v>-20</c:v>
                </c:pt>
                <c:pt idx="202">
                  <c:v>-20</c:v>
                </c:pt>
                <c:pt idx="203">
                  <c:v>-20</c:v>
                </c:pt>
                <c:pt idx="204">
                  <c:v>-20</c:v>
                </c:pt>
                <c:pt idx="205">
                  <c:v>-20</c:v>
                </c:pt>
                <c:pt idx="206">
                  <c:v>-20</c:v>
                </c:pt>
                <c:pt idx="207">
                  <c:v>-20</c:v>
                </c:pt>
                <c:pt idx="208">
                  <c:v>-20</c:v>
                </c:pt>
                <c:pt idx="209">
                  <c:v>-20</c:v>
                </c:pt>
                <c:pt idx="210">
                  <c:v>-20</c:v>
                </c:pt>
                <c:pt idx="211">
                  <c:v>-20</c:v>
                </c:pt>
                <c:pt idx="212">
                  <c:v>-20</c:v>
                </c:pt>
                <c:pt idx="213">
                  <c:v>-20</c:v>
                </c:pt>
                <c:pt idx="214">
                  <c:v>-20</c:v>
                </c:pt>
                <c:pt idx="215">
                  <c:v>-20</c:v>
                </c:pt>
                <c:pt idx="216">
                  <c:v>-20</c:v>
                </c:pt>
                <c:pt idx="217">
                  <c:v>-20</c:v>
                </c:pt>
                <c:pt idx="218">
                  <c:v>-20</c:v>
                </c:pt>
                <c:pt idx="219">
                  <c:v>-20</c:v>
                </c:pt>
                <c:pt idx="220">
                  <c:v>-20</c:v>
                </c:pt>
                <c:pt idx="221">
                  <c:v>-20</c:v>
                </c:pt>
                <c:pt idx="222">
                  <c:v>-20</c:v>
                </c:pt>
                <c:pt idx="223">
                  <c:v>-20</c:v>
                </c:pt>
                <c:pt idx="224">
                  <c:v>-20</c:v>
                </c:pt>
                <c:pt idx="225">
                  <c:v>-20</c:v>
                </c:pt>
                <c:pt idx="226">
                  <c:v>-20</c:v>
                </c:pt>
                <c:pt idx="227">
                  <c:v>-20</c:v>
                </c:pt>
                <c:pt idx="228">
                  <c:v>-20</c:v>
                </c:pt>
                <c:pt idx="229">
                  <c:v>-20</c:v>
                </c:pt>
                <c:pt idx="230">
                  <c:v>-20</c:v>
                </c:pt>
                <c:pt idx="231">
                  <c:v>-20</c:v>
                </c:pt>
                <c:pt idx="232">
                  <c:v>-20</c:v>
                </c:pt>
                <c:pt idx="233">
                  <c:v>-20</c:v>
                </c:pt>
                <c:pt idx="234">
                  <c:v>-20</c:v>
                </c:pt>
                <c:pt idx="235">
                  <c:v>-20</c:v>
                </c:pt>
                <c:pt idx="236">
                  <c:v>-20</c:v>
                </c:pt>
                <c:pt idx="237">
                  <c:v>-20</c:v>
                </c:pt>
                <c:pt idx="238">
                  <c:v>-20</c:v>
                </c:pt>
                <c:pt idx="239">
                  <c:v>-20</c:v>
                </c:pt>
                <c:pt idx="240">
                  <c:v>-20</c:v>
                </c:pt>
                <c:pt idx="241">
                  <c:v>-20</c:v>
                </c:pt>
                <c:pt idx="242">
                  <c:v>-20</c:v>
                </c:pt>
                <c:pt idx="243">
                  <c:v>-20</c:v>
                </c:pt>
                <c:pt idx="244">
                  <c:v>-20</c:v>
                </c:pt>
                <c:pt idx="245">
                  <c:v>-20</c:v>
                </c:pt>
                <c:pt idx="246">
                  <c:v>-20</c:v>
                </c:pt>
                <c:pt idx="247">
                  <c:v>-20</c:v>
                </c:pt>
                <c:pt idx="248">
                  <c:v>-20</c:v>
                </c:pt>
                <c:pt idx="249">
                  <c:v>-20</c:v>
                </c:pt>
                <c:pt idx="250">
                  <c:v>-20</c:v>
                </c:pt>
                <c:pt idx="251">
                  <c:v>-20</c:v>
                </c:pt>
                <c:pt idx="252">
                  <c:v>-20</c:v>
                </c:pt>
                <c:pt idx="253">
                  <c:v>-20</c:v>
                </c:pt>
                <c:pt idx="254">
                  <c:v>-20</c:v>
                </c:pt>
                <c:pt idx="255">
                  <c:v>-20</c:v>
                </c:pt>
                <c:pt idx="256">
                  <c:v>-20</c:v>
                </c:pt>
                <c:pt idx="257">
                  <c:v>-20</c:v>
                </c:pt>
                <c:pt idx="258">
                  <c:v>-20</c:v>
                </c:pt>
                <c:pt idx="259">
                  <c:v>-20</c:v>
                </c:pt>
                <c:pt idx="260">
                  <c:v>-20</c:v>
                </c:pt>
                <c:pt idx="261">
                  <c:v>-20</c:v>
                </c:pt>
                <c:pt idx="262">
                  <c:v>-20</c:v>
                </c:pt>
                <c:pt idx="263">
                  <c:v>-20</c:v>
                </c:pt>
                <c:pt idx="264">
                  <c:v>-20</c:v>
                </c:pt>
                <c:pt idx="265">
                  <c:v>-20</c:v>
                </c:pt>
                <c:pt idx="266">
                  <c:v>-20</c:v>
                </c:pt>
                <c:pt idx="267">
                  <c:v>-20</c:v>
                </c:pt>
                <c:pt idx="268">
                  <c:v>-20</c:v>
                </c:pt>
                <c:pt idx="269">
                  <c:v>-20</c:v>
                </c:pt>
                <c:pt idx="270">
                  <c:v>-20</c:v>
                </c:pt>
                <c:pt idx="271">
                  <c:v>-20</c:v>
                </c:pt>
                <c:pt idx="272">
                  <c:v>-20</c:v>
                </c:pt>
                <c:pt idx="273">
                  <c:v>-20</c:v>
                </c:pt>
                <c:pt idx="274">
                  <c:v>-20</c:v>
                </c:pt>
                <c:pt idx="275">
                  <c:v>-20</c:v>
                </c:pt>
                <c:pt idx="276">
                  <c:v>-20</c:v>
                </c:pt>
                <c:pt idx="277">
                  <c:v>-20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18</c:v>
                </c:pt>
                <c:pt idx="282">
                  <c:v>18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-20</c:v>
                </c:pt>
                <c:pt idx="287">
                  <c:v>-20</c:v>
                </c:pt>
                <c:pt idx="288">
                  <c:v>-20</c:v>
                </c:pt>
                <c:pt idx="289">
                  <c:v>-20</c:v>
                </c:pt>
                <c:pt idx="290">
                  <c:v>-20</c:v>
                </c:pt>
                <c:pt idx="291">
                  <c:v>-20</c:v>
                </c:pt>
                <c:pt idx="292">
                  <c:v>-20</c:v>
                </c:pt>
                <c:pt idx="293">
                  <c:v>-20</c:v>
                </c:pt>
                <c:pt idx="294">
                  <c:v>-20</c:v>
                </c:pt>
                <c:pt idx="295">
                  <c:v>-20</c:v>
                </c:pt>
                <c:pt idx="296">
                  <c:v>-20</c:v>
                </c:pt>
                <c:pt idx="297">
                  <c:v>-20</c:v>
                </c:pt>
                <c:pt idx="298">
                  <c:v>-20</c:v>
                </c:pt>
                <c:pt idx="299">
                  <c:v>-20</c:v>
                </c:pt>
                <c:pt idx="300">
                  <c:v>-20</c:v>
                </c:pt>
                <c:pt idx="301">
                  <c:v>-20</c:v>
                </c:pt>
                <c:pt idx="302">
                  <c:v>-20</c:v>
                </c:pt>
                <c:pt idx="303">
                  <c:v>-20</c:v>
                </c:pt>
                <c:pt idx="304">
                  <c:v>-20</c:v>
                </c:pt>
                <c:pt idx="305">
                  <c:v>-20</c:v>
                </c:pt>
                <c:pt idx="306">
                  <c:v>-20</c:v>
                </c:pt>
                <c:pt idx="307">
                  <c:v>-20</c:v>
                </c:pt>
                <c:pt idx="308">
                  <c:v>-20</c:v>
                </c:pt>
                <c:pt idx="309">
                  <c:v>-20</c:v>
                </c:pt>
                <c:pt idx="310">
                  <c:v>-20</c:v>
                </c:pt>
                <c:pt idx="311">
                  <c:v>-20</c:v>
                </c:pt>
                <c:pt idx="312">
                  <c:v>-20</c:v>
                </c:pt>
                <c:pt idx="313">
                  <c:v>-20</c:v>
                </c:pt>
                <c:pt idx="314">
                  <c:v>-20</c:v>
                </c:pt>
                <c:pt idx="315">
                  <c:v>-20</c:v>
                </c:pt>
                <c:pt idx="316">
                  <c:v>-20</c:v>
                </c:pt>
                <c:pt idx="317">
                  <c:v>-20</c:v>
                </c:pt>
                <c:pt idx="318">
                  <c:v>-20</c:v>
                </c:pt>
                <c:pt idx="319">
                  <c:v>-20</c:v>
                </c:pt>
                <c:pt idx="320">
                  <c:v>-20</c:v>
                </c:pt>
                <c:pt idx="321">
                  <c:v>-20</c:v>
                </c:pt>
                <c:pt idx="322">
                  <c:v>-20</c:v>
                </c:pt>
                <c:pt idx="323">
                  <c:v>18</c:v>
                </c:pt>
                <c:pt idx="324">
                  <c:v>18</c:v>
                </c:pt>
                <c:pt idx="325">
                  <c:v>18</c:v>
                </c:pt>
                <c:pt idx="326">
                  <c:v>18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18</c:v>
                </c:pt>
                <c:pt idx="331">
                  <c:v>18</c:v>
                </c:pt>
                <c:pt idx="332">
                  <c:v>18</c:v>
                </c:pt>
                <c:pt idx="333">
                  <c:v>18</c:v>
                </c:pt>
                <c:pt idx="334">
                  <c:v>-20</c:v>
                </c:pt>
                <c:pt idx="335">
                  <c:v>-20</c:v>
                </c:pt>
                <c:pt idx="336">
                  <c:v>-20</c:v>
                </c:pt>
                <c:pt idx="337">
                  <c:v>-20</c:v>
                </c:pt>
                <c:pt idx="338">
                  <c:v>-20</c:v>
                </c:pt>
                <c:pt idx="339">
                  <c:v>-20</c:v>
                </c:pt>
                <c:pt idx="340">
                  <c:v>-20</c:v>
                </c:pt>
                <c:pt idx="341">
                  <c:v>-20</c:v>
                </c:pt>
                <c:pt idx="342">
                  <c:v>-20</c:v>
                </c:pt>
                <c:pt idx="343">
                  <c:v>-20</c:v>
                </c:pt>
                <c:pt idx="344">
                  <c:v>-20</c:v>
                </c:pt>
                <c:pt idx="345">
                  <c:v>-20</c:v>
                </c:pt>
                <c:pt idx="346">
                  <c:v>-20</c:v>
                </c:pt>
                <c:pt idx="347">
                  <c:v>-20</c:v>
                </c:pt>
                <c:pt idx="348">
                  <c:v>-20</c:v>
                </c:pt>
                <c:pt idx="349">
                  <c:v>-20</c:v>
                </c:pt>
                <c:pt idx="350">
                  <c:v>-20</c:v>
                </c:pt>
                <c:pt idx="351">
                  <c:v>-20</c:v>
                </c:pt>
                <c:pt idx="352">
                  <c:v>-20</c:v>
                </c:pt>
                <c:pt idx="353">
                  <c:v>-20</c:v>
                </c:pt>
                <c:pt idx="354">
                  <c:v>-20</c:v>
                </c:pt>
                <c:pt idx="355">
                  <c:v>-20</c:v>
                </c:pt>
                <c:pt idx="356">
                  <c:v>-20</c:v>
                </c:pt>
                <c:pt idx="357">
                  <c:v>-20</c:v>
                </c:pt>
                <c:pt idx="358">
                  <c:v>-20</c:v>
                </c:pt>
                <c:pt idx="359">
                  <c:v>-20</c:v>
                </c:pt>
                <c:pt idx="360">
                  <c:v>-20</c:v>
                </c:pt>
                <c:pt idx="361">
                  <c:v>-20</c:v>
                </c:pt>
                <c:pt idx="362">
                  <c:v>-20</c:v>
                </c:pt>
                <c:pt idx="363">
                  <c:v>-20</c:v>
                </c:pt>
                <c:pt idx="364">
                  <c:v>-20</c:v>
                </c:pt>
                <c:pt idx="365">
                  <c:v>-20</c:v>
                </c:pt>
                <c:pt idx="366">
                  <c:v>-20</c:v>
                </c:pt>
                <c:pt idx="367">
                  <c:v>-20</c:v>
                </c:pt>
                <c:pt idx="368">
                  <c:v>-20</c:v>
                </c:pt>
                <c:pt idx="369">
                  <c:v>-20</c:v>
                </c:pt>
                <c:pt idx="370">
                  <c:v>-20</c:v>
                </c:pt>
                <c:pt idx="371">
                  <c:v>-20</c:v>
                </c:pt>
                <c:pt idx="372">
                  <c:v>-20</c:v>
                </c:pt>
                <c:pt idx="373">
                  <c:v>-20</c:v>
                </c:pt>
                <c:pt idx="374">
                  <c:v>-20</c:v>
                </c:pt>
                <c:pt idx="375">
                  <c:v>-20</c:v>
                </c:pt>
                <c:pt idx="376">
                  <c:v>-20</c:v>
                </c:pt>
                <c:pt idx="377">
                  <c:v>-20</c:v>
                </c:pt>
                <c:pt idx="378">
                  <c:v>-20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18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-20</c:v>
                </c:pt>
                <c:pt idx="390">
                  <c:v>-20</c:v>
                </c:pt>
                <c:pt idx="391">
                  <c:v>-20</c:v>
                </c:pt>
                <c:pt idx="392">
                  <c:v>-20</c:v>
                </c:pt>
                <c:pt idx="393">
                  <c:v>-20</c:v>
                </c:pt>
                <c:pt idx="394">
                  <c:v>-20</c:v>
                </c:pt>
                <c:pt idx="395">
                  <c:v>-20</c:v>
                </c:pt>
                <c:pt idx="396">
                  <c:v>-20</c:v>
                </c:pt>
                <c:pt idx="397">
                  <c:v>-20</c:v>
                </c:pt>
                <c:pt idx="398">
                  <c:v>-20</c:v>
                </c:pt>
                <c:pt idx="399">
                  <c:v>-20</c:v>
                </c:pt>
                <c:pt idx="400">
                  <c:v>-20</c:v>
                </c:pt>
                <c:pt idx="401">
                  <c:v>-20</c:v>
                </c:pt>
                <c:pt idx="402">
                  <c:v>-20</c:v>
                </c:pt>
                <c:pt idx="403">
                  <c:v>-20</c:v>
                </c:pt>
                <c:pt idx="404">
                  <c:v>-20</c:v>
                </c:pt>
                <c:pt idx="405">
                  <c:v>-20</c:v>
                </c:pt>
                <c:pt idx="406">
                  <c:v>-20</c:v>
                </c:pt>
                <c:pt idx="407">
                  <c:v>-20</c:v>
                </c:pt>
                <c:pt idx="408">
                  <c:v>-20</c:v>
                </c:pt>
                <c:pt idx="409">
                  <c:v>-20</c:v>
                </c:pt>
                <c:pt idx="410">
                  <c:v>-20</c:v>
                </c:pt>
                <c:pt idx="411">
                  <c:v>-20</c:v>
                </c:pt>
                <c:pt idx="412">
                  <c:v>-20</c:v>
                </c:pt>
                <c:pt idx="413">
                  <c:v>-20</c:v>
                </c:pt>
                <c:pt idx="414">
                  <c:v>-20</c:v>
                </c:pt>
                <c:pt idx="415">
                  <c:v>-20</c:v>
                </c:pt>
                <c:pt idx="416">
                  <c:v>-20</c:v>
                </c:pt>
                <c:pt idx="417">
                  <c:v>-20</c:v>
                </c:pt>
                <c:pt idx="418">
                  <c:v>-20</c:v>
                </c:pt>
                <c:pt idx="419">
                  <c:v>-20</c:v>
                </c:pt>
                <c:pt idx="420">
                  <c:v>-20</c:v>
                </c:pt>
                <c:pt idx="421">
                  <c:v>-20</c:v>
                </c:pt>
                <c:pt idx="422">
                  <c:v>-20</c:v>
                </c:pt>
                <c:pt idx="423">
                  <c:v>-20</c:v>
                </c:pt>
                <c:pt idx="424">
                  <c:v>-20</c:v>
                </c:pt>
                <c:pt idx="425">
                  <c:v>-20</c:v>
                </c:pt>
                <c:pt idx="426">
                  <c:v>-20</c:v>
                </c:pt>
                <c:pt idx="427">
                  <c:v>-20</c:v>
                </c:pt>
                <c:pt idx="428">
                  <c:v>18</c:v>
                </c:pt>
                <c:pt idx="429">
                  <c:v>18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18</c:v>
                </c:pt>
                <c:pt idx="434">
                  <c:v>18</c:v>
                </c:pt>
                <c:pt idx="435">
                  <c:v>18</c:v>
                </c:pt>
                <c:pt idx="436">
                  <c:v>-20</c:v>
                </c:pt>
                <c:pt idx="437">
                  <c:v>-20</c:v>
                </c:pt>
                <c:pt idx="438">
                  <c:v>-20</c:v>
                </c:pt>
                <c:pt idx="439">
                  <c:v>-20</c:v>
                </c:pt>
                <c:pt idx="440">
                  <c:v>-20</c:v>
                </c:pt>
                <c:pt idx="441">
                  <c:v>-20</c:v>
                </c:pt>
                <c:pt idx="442">
                  <c:v>-20</c:v>
                </c:pt>
                <c:pt idx="443">
                  <c:v>-20</c:v>
                </c:pt>
                <c:pt idx="444">
                  <c:v>-20</c:v>
                </c:pt>
                <c:pt idx="445">
                  <c:v>-20</c:v>
                </c:pt>
                <c:pt idx="446">
                  <c:v>-20</c:v>
                </c:pt>
                <c:pt idx="447">
                  <c:v>-20</c:v>
                </c:pt>
                <c:pt idx="448">
                  <c:v>-20</c:v>
                </c:pt>
                <c:pt idx="449">
                  <c:v>-20</c:v>
                </c:pt>
                <c:pt idx="450">
                  <c:v>-20</c:v>
                </c:pt>
                <c:pt idx="451">
                  <c:v>-20</c:v>
                </c:pt>
                <c:pt idx="452">
                  <c:v>-20</c:v>
                </c:pt>
                <c:pt idx="453">
                  <c:v>-20</c:v>
                </c:pt>
                <c:pt idx="454">
                  <c:v>-20</c:v>
                </c:pt>
                <c:pt idx="455">
                  <c:v>-20</c:v>
                </c:pt>
                <c:pt idx="456">
                  <c:v>-20</c:v>
                </c:pt>
                <c:pt idx="457">
                  <c:v>-20</c:v>
                </c:pt>
                <c:pt idx="458">
                  <c:v>-20</c:v>
                </c:pt>
                <c:pt idx="459">
                  <c:v>-20</c:v>
                </c:pt>
                <c:pt idx="460">
                  <c:v>18</c:v>
                </c:pt>
                <c:pt idx="461">
                  <c:v>18</c:v>
                </c:pt>
                <c:pt idx="462">
                  <c:v>18</c:v>
                </c:pt>
                <c:pt idx="463">
                  <c:v>18</c:v>
                </c:pt>
                <c:pt idx="464">
                  <c:v>18</c:v>
                </c:pt>
                <c:pt idx="465">
                  <c:v>18</c:v>
                </c:pt>
                <c:pt idx="466">
                  <c:v>18</c:v>
                </c:pt>
                <c:pt idx="467">
                  <c:v>18</c:v>
                </c:pt>
                <c:pt idx="468">
                  <c:v>18</c:v>
                </c:pt>
                <c:pt idx="469">
                  <c:v>18</c:v>
                </c:pt>
                <c:pt idx="470">
                  <c:v>-20</c:v>
                </c:pt>
                <c:pt idx="471">
                  <c:v>-20</c:v>
                </c:pt>
                <c:pt idx="472">
                  <c:v>-20</c:v>
                </c:pt>
                <c:pt idx="473">
                  <c:v>-20</c:v>
                </c:pt>
                <c:pt idx="474">
                  <c:v>-20</c:v>
                </c:pt>
                <c:pt idx="475">
                  <c:v>-20</c:v>
                </c:pt>
                <c:pt idx="476">
                  <c:v>-20</c:v>
                </c:pt>
                <c:pt idx="477">
                  <c:v>-20</c:v>
                </c:pt>
                <c:pt idx="478">
                  <c:v>-20</c:v>
                </c:pt>
                <c:pt idx="479">
                  <c:v>-20</c:v>
                </c:pt>
                <c:pt idx="480">
                  <c:v>-20</c:v>
                </c:pt>
                <c:pt idx="481">
                  <c:v>-20</c:v>
                </c:pt>
                <c:pt idx="482">
                  <c:v>-20</c:v>
                </c:pt>
                <c:pt idx="483">
                  <c:v>-20</c:v>
                </c:pt>
                <c:pt idx="484">
                  <c:v>-20</c:v>
                </c:pt>
                <c:pt idx="485">
                  <c:v>-20</c:v>
                </c:pt>
                <c:pt idx="486">
                  <c:v>-20</c:v>
                </c:pt>
                <c:pt idx="487">
                  <c:v>-20</c:v>
                </c:pt>
                <c:pt idx="488">
                  <c:v>-20</c:v>
                </c:pt>
                <c:pt idx="489">
                  <c:v>-20</c:v>
                </c:pt>
                <c:pt idx="490">
                  <c:v>-20</c:v>
                </c:pt>
                <c:pt idx="491">
                  <c:v>-20</c:v>
                </c:pt>
                <c:pt idx="492">
                  <c:v>-20</c:v>
                </c:pt>
                <c:pt idx="493">
                  <c:v>-20</c:v>
                </c:pt>
                <c:pt idx="494">
                  <c:v>-20</c:v>
                </c:pt>
                <c:pt idx="495">
                  <c:v>-20</c:v>
                </c:pt>
                <c:pt idx="496">
                  <c:v>-20</c:v>
                </c:pt>
                <c:pt idx="497">
                  <c:v>-20</c:v>
                </c:pt>
                <c:pt idx="498">
                  <c:v>-20</c:v>
                </c:pt>
                <c:pt idx="499">
                  <c:v>-20</c:v>
                </c:pt>
                <c:pt idx="500">
                  <c:v>-20</c:v>
                </c:pt>
                <c:pt idx="501">
                  <c:v>-20</c:v>
                </c:pt>
                <c:pt idx="502">
                  <c:v>-20</c:v>
                </c:pt>
                <c:pt idx="503">
                  <c:v>-20</c:v>
                </c:pt>
                <c:pt idx="504">
                  <c:v>-20</c:v>
                </c:pt>
                <c:pt idx="505">
                  <c:v>-20</c:v>
                </c:pt>
                <c:pt idx="506">
                  <c:v>-20</c:v>
                </c:pt>
                <c:pt idx="507">
                  <c:v>-20</c:v>
                </c:pt>
                <c:pt idx="508">
                  <c:v>-20</c:v>
                </c:pt>
                <c:pt idx="509">
                  <c:v>-20</c:v>
                </c:pt>
                <c:pt idx="510">
                  <c:v>-20</c:v>
                </c:pt>
                <c:pt idx="511">
                  <c:v>-20</c:v>
                </c:pt>
                <c:pt idx="512">
                  <c:v>-20</c:v>
                </c:pt>
                <c:pt idx="513">
                  <c:v>-20</c:v>
                </c:pt>
                <c:pt idx="514">
                  <c:v>-20</c:v>
                </c:pt>
                <c:pt idx="515">
                  <c:v>-20</c:v>
                </c:pt>
                <c:pt idx="516">
                  <c:v>-20</c:v>
                </c:pt>
                <c:pt idx="517">
                  <c:v>-20</c:v>
                </c:pt>
                <c:pt idx="518">
                  <c:v>-20</c:v>
                </c:pt>
                <c:pt idx="519">
                  <c:v>-20</c:v>
                </c:pt>
                <c:pt idx="520">
                  <c:v>-20</c:v>
                </c:pt>
                <c:pt idx="521">
                  <c:v>-20</c:v>
                </c:pt>
                <c:pt idx="522">
                  <c:v>-20</c:v>
                </c:pt>
                <c:pt idx="523">
                  <c:v>-20</c:v>
                </c:pt>
                <c:pt idx="524">
                  <c:v>-20</c:v>
                </c:pt>
                <c:pt idx="525">
                  <c:v>-20</c:v>
                </c:pt>
                <c:pt idx="526">
                  <c:v>-20</c:v>
                </c:pt>
                <c:pt idx="527">
                  <c:v>-20</c:v>
                </c:pt>
                <c:pt idx="528">
                  <c:v>-20</c:v>
                </c:pt>
                <c:pt idx="529">
                  <c:v>-20</c:v>
                </c:pt>
                <c:pt idx="530">
                  <c:v>-20</c:v>
                </c:pt>
                <c:pt idx="531">
                  <c:v>-20</c:v>
                </c:pt>
                <c:pt idx="532">
                  <c:v>-20</c:v>
                </c:pt>
                <c:pt idx="533">
                  <c:v>-20</c:v>
                </c:pt>
                <c:pt idx="534">
                  <c:v>-20</c:v>
                </c:pt>
                <c:pt idx="535">
                  <c:v>-20</c:v>
                </c:pt>
                <c:pt idx="536">
                  <c:v>-20</c:v>
                </c:pt>
                <c:pt idx="537">
                  <c:v>-20</c:v>
                </c:pt>
                <c:pt idx="538">
                  <c:v>-20</c:v>
                </c:pt>
                <c:pt idx="539">
                  <c:v>-20</c:v>
                </c:pt>
                <c:pt idx="540">
                  <c:v>-20</c:v>
                </c:pt>
                <c:pt idx="541">
                  <c:v>-20</c:v>
                </c:pt>
                <c:pt idx="542">
                  <c:v>-20</c:v>
                </c:pt>
                <c:pt idx="543">
                  <c:v>-20</c:v>
                </c:pt>
                <c:pt idx="544">
                  <c:v>-20</c:v>
                </c:pt>
                <c:pt idx="545">
                  <c:v>-20</c:v>
                </c:pt>
                <c:pt idx="546">
                  <c:v>-20</c:v>
                </c:pt>
                <c:pt idx="547">
                  <c:v>-20</c:v>
                </c:pt>
                <c:pt idx="548">
                  <c:v>-20</c:v>
                </c:pt>
                <c:pt idx="549">
                  <c:v>-20</c:v>
                </c:pt>
                <c:pt idx="550">
                  <c:v>-20</c:v>
                </c:pt>
                <c:pt idx="551">
                  <c:v>-20</c:v>
                </c:pt>
                <c:pt idx="552">
                  <c:v>-20</c:v>
                </c:pt>
                <c:pt idx="553">
                  <c:v>-20</c:v>
                </c:pt>
                <c:pt idx="554">
                  <c:v>-20</c:v>
                </c:pt>
                <c:pt idx="555">
                  <c:v>-20</c:v>
                </c:pt>
                <c:pt idx="556">
                  <c:v>-20</c:v>
                </c:pt>
                <c:pt idx="557">
                  <c:v>-20</c:v>
                </c:pt>
                <c:pt idx="558">
                  <c:v>-20</c:v>
                </c:pt>
                <c:pt idx="559">
                  <c:v>-20</c:v>
                </c:pt>
                <c:pt idx="560">
                  <c:v>-20</c:v>
                </c:pt>
                <c:pt idx="561">
                  <c:v>-20</c:v>
                </c:pt>
                <c:pt idx="562">
                  <c:v>-20</c:v>
                </c:pt>
                <c:pt idx="563">
                  <c:v>-20</c:v>
                </c:pt>
                <c:pt idx="564">
                  <c:v>-20</c:v>
                </c:pt>
                <c:pt idx="565">
                  <c:v>-20</c:v>
                </c:pt>
                <c:pt idx="566">
                  <c:v>-20</c:v>
                </c:pt>
                <c:pt idx="567">
                  <c:v>-20</c:v>
                </c:pt>
                <c:pt idx="568">
                  <c:v>-20</c:v>
                </c:pt>
                <c:pt idx="569">
                  <c:v>-20</c:v>
                </c:pt>
                <c:pt idx="570">
                  <c:v>-20</c:v>
                </c:pt>
                <c:pt idx="571">
                  <c:v>-20</c:v>
                </c:pt>
                <c:pt idx="572">
                  <c:v>-20</c:v>
                </c:pt>
                <c:pt idx="573">
                  <c:v>-20</c:v>
                </c:pt>
                <c:pt idx="574">
                  <c:v>-20</c:v>
                </c:pt>
                <c:pt idx="575">
                  <c:v>-20</c:v>
                </c:pt>
                <c:pt idx="576">
                  <c:v>18</c:v>
                </c:pt>
                <c:pt idx="577">
                  <c:v>18</c:v>
                </c:pt>
                <c:pt idx="578">
                  <c:v>18</c:v>
                </c:pt>
                <c:pt idx="579">
                  <c:v>18</c:v>
                </c:pt>
                <c:pt idx="580">
                  <c:v>18</c:v>
                </c:pt>
                <c:pt idx="581">
                  <c:v>18</c:v>
                </c:pt>
                <c:pt idx="582">
                  <c:v>18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18</c:v>
                </c:pt>
                <c:pt idx="587">
                  <c:v>-20</c:v>
                </c:pt>
                <c:pt idx="588">
                  <c:v>-20</c:v>
                </c:pt>
                <c:pt idx="589">
                  <c:v>-20</c:v>
                </c:pt>
                <c:pt idx="590">
                  <c:v>-20</c:v>
                </c:pt>
                <c:pt idx="591">
                  <c:v>-20</c:v>
                </c:pt>
                <c:pt idx="592">
                  <c:v>-20</c:v>
                </c:pt>
                <c:pt idx="593">
                  <c:v>-20</c:v>
                </c:pt>
                <c:pt idx="594">
                  <c:v>-20</c:v>
                </c:pt>
                <c:pt idx="595">
                  <c:v>-20</c:v>
                </c:pt>
                <c:pt idx="596">
                  <c:v>-20</c:v>
                </c:pt>
                <c:pt idx="597">
                  <c:v>-20</c:v>
                </c:pt>
                <c:pt idx="598">
                  <c:v>-20</c:v>
                </c:pt>
                <c:pt idx="599">
                  <c:v>-20</c:v>
                </c:pt>
                <c:pt idx="600">
                  <c:v>-20</c:v>
                </c:pt>
                <c:pt idx="601">
                  <c:v>-20</c:v>
                </c:pt>
                <c:pt idx="602">
                  <c:v>-20</c:v>
                </c:pt>
                <c:pt idx="603">
                  <c:v>-20</c:v>
                </c:pt>
                <c:pt idx="604">
                  <c:v>-20</c:v>
                </c:pt>
                <c:pt idx="605">
                  <c:v>-20</c:v>
                </c:pt>
                <c:pt idx="606">
                  <c:v>-20</c:v>
                </c:pt>
                <c:pt idx="607">
                  <c:v>-20</c:v>
                </c:pt>
                <c:pt idx="608">
                  <c:v>-20</c:v>
                </c:pt>
                <c:pt idx="609">
                  <c:v>-20</c:v>
                </c:pt>
                <c:pt idx="610">
                  <c:v>-20</c:v>
                </c:pt>
                <c:pt idx="611">
                  <c:v>-20</c:v>
                </c:pt>
                <c:pt idx="612">
                  <c:v>-20</c:v>
                </c:pt>
                <c:pt idx="613">
                  <c:v>-20</c:v>
                </c:pt>
                <c:pt idx="614">
                  <c:v>-20</c:v>
                </c:pt>
                <c:pt idx="615">
                  <c:v>-20</c:v>
                </c:pt>
                <c:pt idx="616">
                  <c:v>-20</c:v>
                </c:pt>
                <c:pt idx="617">
                  <c:v>-20</c:v>
                </c:pt>
                <c:pt idx="618">
                  <c:v>-20</c:v>
                </c:pt>
                <c:pt idx="619">
                  <c:v>-20</c:v>
                </c:pt>
                <c:pt idx="620">
                  <c:v>-20</c:v>
                </c:pt>
                <c:pt idx="621">
                  <c:v>-20</c:v>
                </c:pt>
                <c:pt idx="622">
                  <c:v>-20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18</c:v>
                </c:pt>
                <c:pt idx="627">
                  <c:v>18</c:v>
                </c:pt>
                <c:pt idx="628">
                  <c:v>18</c:v>
                </c:pt>
                <c:pt idx="629">
                  <c:v>18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18</c:v>
                </c:pt>
                <c:pt idx="637">
                  <c:v>18</c:v>
                </c:pt>
                <c:pt idx="638">
                  <c:v>18</c:v>
                </c:pt>
                <c:pt idx="639">
                  <c:v>-20</c:v>
                </c:pt>
                <c:pt idx="640">
                  <c:v>-20</c:v>
                </c:pt>
                <c:pt idx="641">
                  <c:v>-20</c:v>
                </c:pt>
                <c:pt idx="642">
                  <c:v>-20</c:v>
                </c:pt>
                <c:pt idx="643">
                  <c:v>-20</c:v>
                </c:pt>
                <c:pt idx="644">
                  <c:v>-20</c:v>
                </c:pt>
                <c:pt idx="645">
                  <c:v>-20</c:v>
                </c:pt>
                <c:pt idx="646">
                  <c:v>-20</c:v>
                </c:pt>
                <c:pt idx="647">
                  <c:v>-20</c:v>
                </c:pt>
                <c:pt idx="648">
                  <c:v>-20</c:v>
                </c:pt>
                <c:pt idx="649">
                  <c:v>-20</c:v>
                </c:pt>
                <c:pt idx="650">
                  <c:v>-20</c:v>
                </c:pt>
                <c:pt idx="651">
                  <c:v>-20</c:v>
                </c:pt>
                <c:pt idx="652">
                  <c:v>-20</c:v>
                </c:pt>
                <c:pt idx="653">
                  <c:v>-20</c:v>
                </c:pt>
                <c:pt idx="654">
                  <c:v>-20</c:v>
                </c:pt>
                <c:pt idx="655">
                  <c:v>-20</c:v>
                </c:pt>
                <c:pt idx="656">
                  <c:v>-20</c:v>
                </c:pt>
                <c:pt idx="657">
                  <c:v>-20</c:v>
                </c:pt>
                <c:pt idx="658">
                  <c:v>-20</c:v>
                </c:pt>
                <c:pt idx="659">
                  <c:v>-20</c:v>
                </c:pt>
                <c:pt idx="660">
                  <c:v>-20</c:v>
                </c:pt>
                <c:pt idx="661">
                  <c:v>-20</c:v>
                </c:pt>
                <c:pt idx="662">
                  <c:v>-20</c:v>
                </c:pt>
                <c:pt idx="663">
                  <c:v>-20</c:v>
                </c:pt>
                <c:pt idx="664">
                  <c:v>-20</c:v>
                </c:pt>
                <c:pt idx="665">
                  <c:v>-20</c:v>
                </c:pt>
                <c:pt idx="666">
                  <c:v>-20</c:v>
                </c:pt>
                <c:pt idx="667">
                  <c:v>-20</c:v>
                </c:pt>
                <c:pt idx="668">
                  <c:v>-20</c:v>
                </c:pt>
                <c:pt idx="669">
                  <c:v>-20</c:v>
                </c:pt>
                <c:pt idx="670">
                  <c:v>-20</c:v>
                </c:pt>
                <c:pt idx="671">
                  <c:v>-20</c:v>
                </c:pt>
                <c:pt idx="672">
                  <c:v>-20</c:v>
                </c:pt>
                <c:pt idx="673">
                  <c:v>-20</c:v>
                </c:pt>
                <c:pt idx="674">
                  <c:v>-20</c:v>
                </c:pt>
                <c:pt idx="675">
                  <c:v>-20</c:v>
                </c:pt>
                <c:pt idx="676">
                  <c:v>-20</c:v>
                </c:pt>
                <c:pt idx="677">
                  <c:v>-20</c:v>
                </c:pt>
                <c:pt idx="678">
                  <c:v>-20</c:v>
                </c:pt>
                <c:pt idx="679">
                  <c:v>-20</c:v>
                </c:pt>
                <c:pt idx="680">
                  <c:v>-20</c:v>
                </c:pt>
                <c:pt idx="681">
                  <c:v>-20</c:v>
                </c:pt>
                <c:pt idx="682">
                  <c:v>-20</c:v>
                </c:pt>
                <c:pt idx="683">
                  <c:v>-20</c:v>
                </c:pt>
                <c:pt idx="684">
                  <c:v>-20</c:v>
                </c:pt>
                <c:pt idx="685">
                  <c:v>-20</c:v>
                </c:pt>
                <c:pt idx="686">
                  <c:v>-20</c:v>
                </c:pt>
                <c:pt idx="687">
                  <c:v>-20</c:v>
                </c:pt>
                <c:pt idx="688">
                  <c:v>-20</c:v>
                </c:pt>
                <c:pt idx="689">
                  <c:v>-20</c:v>
                </c:pt>
                <c:pt idx="690">
                  <c:v>-20</c:v>
                </c:pt>
                <c:pt idx="691">
                  <c:v>-20</c:v>
                </c:pt>
                <c:pt idx="692">
                  <c:v>-20</c:v>
                </c:pt>
                <c:pt idx="693">
                  <c:v>-20</c:v>
                </c:pt>
                <c:pt idx="694">
                  <c:v>-20</c:v>
                </c:pt>
                <c:pt idx="695">
                  <c:v>-20</c:v>
                </c:pt>
                <c:pt idx="696">
                  <c:v>-20</c:v>
                </c:pt>
                <c:pt idx="697">
                  <c:v>18</c:v>
                </c:pt>
                <c:pt idx="698">
                  <c:v>18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-20</c:v>
                </c:pt>
                <c:pt idx="704">
                  <c:v>-20</c:v>
                </c:pt>
                <c:pt idx="705">
                  <c:v>-20</c:v>
                </c:pt>
                <c:pt idx="706">
                  <c:v>-20</c:v>
                </c:pt>
                <c:pt idx="707">
                  <c:v>-20</c:v>
                </c:pt>
                <c:pt idx="708">
                  <c:v>-20</c:v>
                </c:pt>
                <c:pt idx="709">
                  <c:v>-20</c:v>
                </c:pt>
                <c:pt idx="710">
                  <c:v>-20</c:v>
                </c:pt>
                <c:pt idx="711">
                  <c:v>-20</c:v>
                </c:pt>
                <c:pt idx="712">
                  <c:v>-20</c:v>
                </c:pt>
                <c:pt idx="713">
                  <c:v>-20</c:v>
                </c:pt>
                <c:pt idx="714">
                  <c:v>-20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18</c:v>
                </c:pt>
                <c:pt idx="719">
                  <c:v>18</c:v>
                </c:pt>
                <c:pt idx="720">
                  <c:v>18</c:v>
                </c:pt>
                <c:pt idx="721">
                  <c:v>18</c:v>
                </c:pt>
                <c:pt idx="722">
                  <c:v>18</c:v>
                </c:pt>
                <c:pt idx="723">
                  <c:v>18</c:v>
                </c:pt>
                <c:pt idx="724">
                  <c:v>18</c:v>
                </c:pt>
                <c:pt idx="725">
                  <c:v>18</c:v>
                </c:pt>
                <c:pt idx="726">
                  <c:v>18</c:v>
                </c:pt>
                <c:pt idx="727">
                  <c:v>18</c:v>
                </c:pt>
                <c:pt idx="728">
                  <c:v>18</c:v>
                </c:pt>
                <c:pt idx="729">
                  <c:v>18</c:v>
                </c:pt>
                <c:pt idx="730">
                  <c:v>18</c:v>
                </c:pt>
                <c:pt idx="731">
                  <c:v>-20</c:v>
                </c:pt>
                <c:pt idx="732">
                  <c:v>-20</c:v>
                </c:pt>
                <c:pt idx="733">
                  <c:v>-20</c:v>
                </c:pt>
                <c:pt idx="734">
                  <c:v>-20</c:v>
                </c:pt>
                <c:pt idx="735">
                  <c:v>-20</c:v>
                </c:pt>
                <c:pt idx="736">
                  <c:v>-20</c:v>
                </c:pt>
                <c:pt idx="737">
                  <c:v>-20</c:v>
                </c:pt>
                <c:pt idx="738">
                  <c:v>-20</c:v>
                </c:pt>
                <c:pt idx="739">
                  <c:v>-20</c:v>
                </c:pt>
                <c:pt idx="740">
                  <c:v>-20</c:v>
                </c:pt>
                <c:pt idx="741">
                  <c:v>-20</c:v>
                </c:pt>
                <c:pt idx="742">
                  <c:v>-20</c:v>
                </c:pt>
                <c:pt idx="743">
                  <c:v>-20</c:v>
                </c:pt>
                <c:pt idx="744">
                  <c:v>-20</c:v>
                </c:pt>
                <c:pt idx="745">
                  <c:v>-20</c:v>
                </c:pt>
                <c:pt idx="746">
                  <c:v>-20</c:v>
                </c:pt>
                <c:pt idx="747">
                  <c:v>-20</c:v>
                </c:pt>
                <c:pt idx="748">
                  <c:v>-20</c:v>
                </c:pt>
                <c:pt idx="749">
                  <c:v>-20</c:v>
                </c:pt>
                <c:pt idx="750">
                  <c:v>-20</c:v>
                </c:pt>
                <c:pt idx="751">
                  <c:v>-20</c:v>
                </c:pt>
                <c:pt idx="752">
                  <c:v>-20</c:v>
                </c:pt>
                <c:pt idx="753">
                  <c:v>-20</c:v>
                </c:pt>
                <c:pt idx="754">
                  <c:v>-20</c:v>
                </c:pt>
                <c:pt idx="755">
                  <c:v>-20</c:v>
                </c:pt>
                <c:pt idx="756">
                  <c:v>-20</c:v>
                </c:pt>
                <c:pt idx="757">
                  <c:v>-20</c:v>
                </c:pt>
                <c:pt idx="758">
                  <c:v>-20</c:v>
                </c:pt>
                <c:pt idx="759">
                  <c:v>-20</c:v>
                </c:pt>
                <c:pt idx="760">
                  <c:v>-20</c:v>
                </c:pt>
                <c:pt idx="761">
                  <c:v>-20</c:v>
                </c:pt>
                <c:pt idx="762">
                  <c:v>-20</c:v>
                </c:pt>
                <c:pt idx="763">
                  <c:v>-20</c:v>
                </c:pt>
                <c:pt idx="764">
                  <c:v>-20</c:v>
                </c:pt>
                <c:pt idx="765">
                  <c:v>-20</c:v>
                </c:pt>
                <c:pt idx="766">
                  <c:v>-20</c:v>
                </c:pt>
                <c:pt idx="767">
                  <c:v>-20</c:v>
                </c:pt>
                <c:pt idx="768">
                  <c:v>-20</c:v>
                </c:pt>
                <c:pt idx="769">
                  <c:v>-20</c:v>
                </c:pt>
                <c:pt idx="770">
                  <c:v>-20</c:v>
                </c:pt>
                <c:pt idx="771">
                  <c:v>-20</c:v>
                </c:pt>
                <c:pt idx="772">
                  <c:v>-20</c:v>
                </c:pt>
                <c:pt idx="773">
                  <c:v>-20</c:v>
                </c:pt>
                <c:pt idx="774">
                  <c:v>-20</c:v>
                </c:pt>
                <c:pt idx="775">
                  <c:v>-20</c:v>
                </c:pt>
                <c:pt idx="776">
                  <c:v>-20</c:v>
                </c:pt>
                <c:pt idx="777">
                  <c:v>-20</c:v>
                </c:pt>
                <c:pt idx="778">
                  <c:v>-20</c:v>
                </c:pt>
                <c:pt idx="779">
                  <c:v>-20</c:v>
                </c:pt>
                <c:pt idx="780">
                  <c:v>-20</c:v>
                </c:pt>
                <c:pt idx="781">
                  <c:v>-20</c:v>
                </c:pt>
                <c:pt idx="782">
                  <c:v>-20</c:v>
                </c:pt>
                <c:pt idx="783">
                  <c:v>-20</c:v>
                </c:pt>
                <c:pt idx="784">
                  <c:v>-20</c:v>
                </c:pt>
                <c:pt idx="785">
                  <c:v>-20</c:v>
                </c:pt>
                <c:pt idx="786">
                  <c:v>-20</c:v>
                </c:pt>
                <c:pt idx="787">
                  <c:v>-20</c:v>
                </c:pt>
                <c:pt idx="788">
                  <c:v>-20</c:v>
                </c:pt>
                <c:pt idx="789">
                  <c:v>-20</c:v>
                </c:pt>
                <c:pt idx="790">
                  <c:v>-20</c:v>
                </c:pt>
                <c:pt idx="791">
                  <c:v>-20</c:v>
                </c:pt>
                <c:pt idx="792">
                  <c:v>-20</c:v>
                </c:pt>
                <c:pt idx="793">
                  <c:v>-20</c:v>
                </c:pt>
                <c:pt idx="794">
                  <c:v>-20</c:v>
                </c:pt>
                <c:pt idx="795">
                  <c:v>-20</c:v>
                </c:pt>
                <c:pt idx="796">
                  <c:v>-20</c:v>
                </c:pt>
                <c:pt idx="797">
                  <c:v>-20</c:v>
                </c:pt>
                <c:pt idx="798">
                  <c:v>-20</c:v>
                </c:pt>
                <c:pt idx="799">
                  <c:v>-20</c:v>
                </c:pt>
                <c:pt idx="800">
                  <c:v>-20</c:v>
                </c:pt>
                <c:pt idx="801">
                  <c:v>-20</c:v>
                </c:pt>
                <c:pt idx="802">
                  <c:v>-20</c:v>
                </c:pt>
                <c:pt idx="803">
                  <c:v>-20</c:v>
                </c:pt>
                <c:pt idx="804">
                  <c:v>-20</c:v>
                </c:pt>
                <c:pt idx="805">
                  <c:v>-20</c:v>
                </c:pt>
                <c:pt idx="806">
                  <c:v>-20</c:v>
                </c:pt>
                <c:pt idx="807">
                  <c:v>-20</c:v>
                </c:pt>
                <c:pt idx="808">
                  <c:v>-20</c:v>
                </c:pt>
                <c:pt idx="809">
                  <c:v>-20</c:v>
                </c:pt>
                <c:pt idx="810">
                  <c:v>-20</c:v>
                </c:pt>
                <c:pt idx="811">
                  <c:v>-20</c:v>
                </c:pt>
                <c:pt idx="812">
                  <c:v>-20</c:v>
                </c:pt>
                <c:pt idx="813">
                  <c:v>-20</c:v>
                </c:pt>
                <c:pt idx="814">
                  <c:v>-20</c:v>
                </c:pt>
                <c:pt idx="815">
                  <c:v>-20</c:v>
                </c:pt>
                <c:pt idx="816">
                  <c:v>-20</c:v>
                </c:pt>
                <c:pt idx="817">
                  <c:v>-20</c:v>
                </c:pt>
                <c:pt idx="818">
                  <c:v>-20</c:v>
                </c:pt>
                <c:pt idx="819">
                  <c:v>-20</c:v>
                </c:pt>
                <c:pt idx="820">
                  <c:v>-20</c:v>
                </c:pt>
                <c:pt idx="821">
                  <c:v>-20</c:v>
                </c:pt>
                <c:pt idx="822">
                  <c:v>-20</c:v>
                </c:pt>
                <c:pt idx="823">
                  <c:v>18</c:v>
                </c:pt>
                <c:pt idx="824">
                  <c:v>18</c:v>
                </c:pt>
                <c:pt idx="825">
                  <c:v>18</c:v>
                </c:pt>
                <c:pt idx="826">
                  <c:v>18</c:v>
                </c:pt>
                <c:pt idx="827">
                  <c:v>18</c:v>
                </c:pt>
                <c:pt idx="828">
                  <c:v>18</c:v>
                </c:pt>
                <c:pt idx="829">
                  <c:v>18</c:v>
                </c:pt>
                <c:pt idx="830">
                  <c:v>18</c:v>
                </c:pt>
                <c:pt idx="831">
                  <c:v>-20</c:v>
                </c:pt>
                <c:pt idx="832">
                  <c:v>-20</c:v>
                </c:pt>
                <c:pt idx="833">
                  <c:v>-20</c:v>
                </c:pt>
                <c:pt idx="834">
                  <c:v>-20</c:v>
                </c:pt>
                <c:pt idx="835">
                  <c:v>-20</c:v>
                </c:pt>
                <c:pt idx="836">
                  <c:v>-20</c:v>
                </c:pt>
                <c:pt idx="837">
                  <c:v>-20</c:v>
                </c:pt>
                <c:pt idx="838">
                  <c:v>-20</c:v>
                </c:pt>
                <c:pt idx="839">
                  <c:v>-20</c:v>
                </c:pt>
                <c:pt idx="840">
                  <c:v>-20</c:v>
                </c:pt>
                <c:pt idx="841">
                  <c:v>-20</c:v>
                </c:pt>
                <c:pt idx="842">
                  <c:v>-20</c:v>
                </c:pt>
                <c:pt idx="843">
                  <c:v>-20</c:v>
                </c:pt>
                <c:pt idx="844">
                  <c:v>-20</c:v>
                </c:pt>
                <c:pt idx="845">
                  <c:v>-20</c:v>
                </c:pt>
                <c:pt idx="846">
                  <c:v>-20</c:v>
                </c:pt>
                <c:pt idx="847">
                  <c:v>-20</c:v>
                </c:pt>
                <c:pt idx="848">
                  <c:v>-20</c:v>
                </c:pt>
                <c:pt idx="849">
                  <c:v>-20</c:v>
                </c:pt>
                <c:pt idx="850">
                  <c:v>-20</c:v>
                </c:pt>
                <c:pt idx="851">
                  <c:v>-20</c:v>
                </c:pt>
                <c:pt idx="852">
                  <c:v>-20</c:v>
                </c:pt>
                <c:pt idx="853">
                  <c:v>-20</c:v>
                </c:pt>
                <c:pt idx="854">
                  <c:v>-20</c:v>
                </c:pt>
                <c:pt idx="855">
                  <c:v>-20</c:v>
                </c:pt>
                <c:pt idx="856">
                  <c:v>-20</c:v>
                </c:pt>
                <c:pt idx="857">
                  <c:v>-20</c:v>
                </c:pt>
                <c:pt idx="858">
                  <c:v>-20</c:v>
                </c:pt>
                <c:pt idx="859">
                  <c:v>-20</c:v>
                </c:pt>
                <c:pt idx="860">
                  <c:v>-20</c:v>
                </c:pt>
                <c:pt idx="861">
                  <c:v>-20</c:v>
                </c:pt>
                <c:pt idx="862">
                  <c:v>-20</c:v>
                </c:pt>
                <c:pt idx="863">
                  <c:v>-20</c:v>
                </c:pt>
                <c:pt idx="864">
                  <c:v>-20</c:v>
                </c:pt>
                <c:pt idx="865">
                  <c:v>-20</c:v>
                </c:pt>
                <c:pt idx="866">
                  <c:v>-20</c:v>
                </c:pt>
                <c:pt idx="867">
                  <c:v>-20</c:v>
                </c:pt>
                <c:pt idx="868">
                  <c:v>-20</c:v>
                </c:pt>
                <c:pt idx="869">
                  <c:v>-20</c:v>
                </c:pt>
                <c:pt idx="870">
                  <c:v>-20</c:v>
                </c:pt>
                <c:pt idx="871">
                  <c:v>-20</c:v>
                </c:pt>
                <c:pt idx="872">
                  <c:v>-20</c:v>
                </c:pt>
                <c:pt idx="873">
                  <c:v>-20</c:v>
                </c:pt>
                <c:pt idx="874">
                  <c:v>-20</c:v>
                </c:pt>
                <c:pt idx="875">
                  <c:v>-20</c:v>
                </c:pt>
                <c:pt idx="876">
                  <c:v>-20</c:v>
                </c:pt>
                <c:pt idx="877">
                  <c:v>-20</c:v>
                </c:pt>
                <c:pt idx="878">
                  <c:v>-20</c:v>
                </c:pt>
                <c:pt idx="879">
                  <c:v>-20</c:v>
                </c:pt>
                <c:pt idx="880">
                  <c:v>-20</c:v>
                </c:pt>
                <c:pt idx="881">
                  <c:v>-20</c:v>
                </c:pt>
                <c:pt idx="882">
                  <c:v>-20</c:v>
                </c:pt>
                <c:pt idx="883">
                  <c:v>-20</c:v>
                </c:pt>
                <c:pt idx="884">
                  <c:v>-20</c:v>
                </c:pt>
                <c:pt idx="885">
                  <c:v>-20</c:v>
                </c:pt>
                <c:pt idx="886">
                  <c:v>-20</c:v>
                </c:pt>
                <c:pt idx="887">
                  <c:v>-20</c:v>
                </c:pt>
                <c:pt idx="888">
                  <c:v>-20</c:v>
                </c:pt>
                <c:pt idx="889">
                  <c:v>-20</c:v>
                </c:pt>
                <c:pt idx="890">
                  <c:v>-20</c:v>
                </c:pt>
                <c:pt idx="891">
                  <c:v>-20</c:v>
                </c:pt>
                <c:pt idx="892">
                  <c:v>-20</c:v>
                </c:pt>
                <c:pt idx="893">
                  <c:v>-20</c:v>
                </c:pt>
                <c:pt idx="894">
                  <c:v>-20</c:v>
                </c:pt>
                <c:pt idx="895">
                  <c:v>-20</c:v>
                </c:pt>
                <c:pt idx="896">
                  <c:v>-20</c:v>
                </c:pt>
                <c:pt idx="897">
                  <c:v>-20</c:v>
                </c:pt>
                <c:pt idx="898">
                  <c:v>-20</c:v>
                </c:pt>
                <c:pt idx="899">
                  <c:v>-20</c:v>
                </c:pt>
                <c:pt idx="900">
                  <c:v>-20</c:v>
                </c:pt>
                <c:pt idx="901">
                  <c:v>-20</c:v>
                </c:pt>
                <c:pt idx="902">
                  <c:v>-20</c:v>
                </c:pt>
                <c:pt idx="903">
                  <c:v>-20</c:v>
                </c:pt>
                <c:pt idx="904">
                  <c:v>-20</c:v>
                </c:pt>
                <c:pt idx="905">
                  <c:v>-20</c:v>
                </c:pt>
                <c:pt idx="906">
                  <c:v>-20</c:v>
                </c:pt>
                <c:pt idx="907">
                  <c:v>-20</c:v>
                </c:pt>
                <c:pt idx="908">
                  <c:v>-20</c:v>
                </c:pt>
                <c:pt idx="909">
                  <c:v>-20</c:v>
                </c:pt>
                <c:pt idx="910">
                  <c:v>-20</c:v>
                </c:pt>
                <c:pt idx="911">
                  <c:v>-20</c:v>
                </c:pt>
                <c:pt idx="912">
                  <c:v>-20</c:v>
                </c:pt>
                <c:pt idx="913">
                  <c:v>-20</c:v>
                </c:pt>
                <c:pt idx="914">
                  <c:v>-20</c:v>
                </c:pt>
                <c:pt idx="915">
                  <c:v>-20</c:v>
                </c:pt>
                <c:pt idx="916">
                  <c:v>-20</c:v>
                </c:pt>
                <c:pt idx="917">
                  <c:v>-20</c:v>
                </c:pt>
                <c:pt idx="918">
                  <c:v>-20</c:v>
                </c:pt>
                <c:pt idx="919">
                  <c:v>-20</c:v>
                </c:pt>
                <c:pt idx="920">
                  <c:v>-20</c:v>
                </c:pt>
                <c:pt idx="921">
                  <c:v>-20</c:v>
                </c:pt>
                <c:pt idx="922">
                  <c:v>-20</c:v>
                </c:pt>
                <c:pt idx="923">
                  <c:v>-20</c:v>
                </c:pt>
                <c:pt idx="924">
                  <c:v>-20</c:v>
                </c:pt>
                <c:pt idx="925">
                  <c:v>-20</c:v>
                </c:pt>
                <c:pt idx="926">
                  <c:v>-20</c:v>
                </c:pt>
                <c:pt idx="927">
                  <c:v>-20</c:v>
                </c:pt>
                <c:pt idx="928">
                  <c:v>-20</c:v>
                </c:pt>
                <c:pt idx="929">
                  <c:v>-20</c:v>
                </c:pt>
                <c:pt idx="930">
                  <c:v>-20</c:v>
                </c:pt>
                <c:pt idx="931">
                  <c:v>-20</c:v>
                </c:pt>
                <c:pt idx="932">
                  <c:v>-20</c:v>
                </c:pt>
                <c:pt idx="933">
                  <c:v>-20</c:v>
                </c:pt>
                <c:pt idx="934">
                  <c:v>-20</c:v>
                </c:pt>
                <c:pt idx="935">
                  <c:v>-20</c:v>
                </c:pt>
                <c:pt idx="936">
                  <c:v>-20</c:v>
                </c:pt>
                <c:pt idx="937">
                  <c:v>-20</c:v>
                </c:pt>
                <c:pt idx="938">
                  <c:v>-20</c:v>
                </c:pt>
                <c:pt idx="939">
                  <c:v>-20</c:v>
                </c:pt>
                <c:pt idx="940">
                  <c:v>-20</c:v>
                </c:pt>
                <c:pt idx="941">
                  <c:v>-20</c:v>
                </c:pt>
                <c:pt idx="942">
                  <c:v>-20</c:v>
                </c:pt>
                <c:pt idx="943">
                  <c:v>-20</c:v>
                </c:pt>
                <c:pt idx="944">
                  <c:v>-20</c:v>
                </c:pt>
                <c:pt idx="945">
                  <c:v>-20</c:v>
                </c:pt>
                <c:pt idx="946">
                  <c:v>-20</c:v>
                </c:pt>
                <c:pt idx="947">
                  <c:v>-20</c:v>
                </c:pt>
                <c:pt idx="948">
                  <c:v>-20</c:v>
                </c:pt>
                <c:pt idx="949">
                  <c:v>-20</c:v>
                </c:pt>
                <c:pt idx="950">
                  <c:v>-20</c:v>
                </c:pt>
                <c:pt idx="951">
                  <c:v>18</c:v>
                </c:pt>
                <c:pt idx="952">
                  <c:v>18</c:v>
                </c:pt>
                <c:pt idx="953">
                  <c:v>18</c:v>
                </c:pt>
                <c:pt idx="954">
                  <c:v>18</c:v>
                </c:pt>
                <c:pt idx="955">
                  <c:v>18</c:v>
                </c:pt>
                <c:pt idx="956">
                  <c:v>18</c:v>
                </c:pt>
                <c:pt idx="957">
                  <c:v>18</c:v>
                </c:pt>
                <c:pt idx="958">
                  <c:v>18</c:v>
                </c:pt>
                <c:pt idx="959">
                  <c:v>-20</c:v>
                </c:pt>
                <c:pt idx="960">
                  <c:v>-20</c:v>
                </c:pt>
                <c:pt idx="961">
                  <c:v>-20</c:v>
                </c:pt>
                <c:pt idx="962">
                  <c:v>-20</c:v>
                </c:pt>
                <c:pt idx="963">
                  <c:v>-20</c:v>
                </c:pt>
                <c:pt idx="964">
                  <c:v>-20</c:v>
                </c:pt>
                <c:pt idx="965">
                  <c:v>-20</c:v>
                </c:pt>
                <c:pt idx="966">
                  <c:v>-20</c:v>
                </c:pt>
                <c:pt idx="967">
                  <c:v>-20</c:v>
                </c:pt>
                <c:pt idx="968">
                  <c:v>-20</c:v>
                </c:pt>
                <c:pt idx="969">
                  <c:v>-20</c:v>
                </c:pt>
                <c:pt idx="970">
                  <c:v>-20</c:v>
                </c:pt>
                <c:pt idx="971">
                  <c:v>-20</c:v>
                </c:pt>
                <c:pt idx="972">
                  <c:v>-20</c:v>
                </c:pt>
                <c:pt idx="973">
                  <c:v>-20</c:v>
                </c:pt>
                <c:pt idx="974">
                  <c:v>-20</c:v>
                </c:pt>
                <c:pt idx="975">
                  <c:v>-20</c:v>
                </c:pt>
                <c:pt idx="976">
                  <c:v>-20</c:v>
                </c:pt>
                <c:pt idx="977">
                  <c:v>-20</c:v>
                </c:pt>
                <c:pt idx="978">
                  <c:v>-20</c:v>
                </c:pt>
                <c:pt idx="979">
                  <c:v>-20</c:v>
                </c:pt>
                <c:pt idx="980">
                  <c:v>-20</c:v>
                </c:pt>
                <c:pt idx="981">
                  <c:v>-20</c:v>
                </c:pt>
                <c:pt idx="982">
                  <c:v>-20</c:v>
                </c:pt>
                <c:pt idx="983">
                  <c:v>-20</c:v>
                </c:pt>
                <c:pt idx="984">
                  <c:v>-20</c:v>
                </c:pt>
                <c:pt idx="985">
                  <c:v>-20</c:v>
                </c:pt>
                <c:pt idx="986">
                  <c:v>-20</c:v>
                </c:pt>
                <c:pt idx="987">
                  <c:v>-20</c:v>
                </c:pt>
                <c:pt idx="988">
                  <c:v>-20</c:v>
                </c:pt>
                <c:pt idx="989">
                  <c:v>-20</c:v>
                </c:pt>
                <c:pt idx="990">
                  <c:v>-20</c:v>
                </c:pt>
                <c:pt idx="991">
                  <c:v>-20</c:v>
                </c:pt>
                <c:pt idx="992">
                  <c:v>-20</c:v>
                </c:pt>
                <c:pt idx="993">
                  <c:v>-20</c:v>
                </c:pt>
                <c:pt idx="994">
                  <c:v>-20</c:v>
                </c:pt>
                <c:pt idx="995">
                  <c:v>-20</c:v>
                </c:pt>
                <c:pt idx="996">
                  <c:v>-20</c:v>
                </c:pt>
                <c:pt idx="997">
                  <c:v>-20</c:v>
                </c:pt>
                <c:pt idx="998">
                  <c:v>-20</c:v>
                </c:pt>
                <c:pt idx="999">
                  <c:v>-20</c:v>
                </c:pt>
                <c:pt idx="1000">
                  <c:v>-20</c:v>
                </c:pt>
                <c:pt idx="1001">
                  <c:v>-20</c:v>
                </c:pt>
                <c:pt idx="1002">
                  <c:v>-20</c:v>
                </c:pt>
                <c:pt idx="1003">
                  <c:v>-20</c:v>
                </c:pt>
                <c:pt idx="1004">
                  <c:v>-20</c:v>
                </c:pt>
                <c:pt idx="1005">
                  <c:v>-20</c:v>
                </c:pt>
                <c:pt idx="1006">
                  <c:v>-20</c:v>
                </c:pt>
                <c:pt idx="1007">
                  <c:v>-20</c:v>
                </c:pt>
                <c:pt idx="1008">
                  <c:v>-20</c:v>
                </c:pt>
                <c:pt idx="1009">
                  <c:v>-20</c:v>
                </c:pt>
                <c:pt idx="1010">
                  <c:v>-20</c:v>
                </c:pt>
                <c:pt idx="1011">
                  <c:v>-20</c:v>
                </c:pt>
                <c:pt idx="1012">
                  <c:v>-20</c:v>
                </c:pt>
                <c:pt idx="1013">
                  <c:v>-20</c:v>
                </c:pt>
                <c:pt idx="1014">
                  <c:v>-20</c:v>
                </c:pt>
                <c:pt idx="1015">
                  <c:v>-20</c:v>
                </c:pt>
                <c:pt idx="1016">
                  <c:v>-20</c:v>
                </c:pt>
                <c:pt idx="1017">
                  <c:v>-20</c:v>
                </c:pt>
                <c:pt idx="1018">
                  <c:v>-20</c:v>
                </c:pt>
                <c:pt idx="1019">
                  <c:v>-20</c:v>
                </c:pt>
                <c:pt idx="1020">
                  <c:v>-20</c:v>
                </c:pt>
                <c:pt idx="1021">
                  <c:v>-20</c:v>
                </c:pt>
                <c:pt idx="1022">
                  <c:v>-20</c:v>
                </c:pt>
                <c:pt idx="1023">
                  <c:v>-20</c:v>
                </c:pt>
                <c:pt idx="1024">
                  <c:v>-20</c:v>
                </c:pt>
                <c:pt idx="1025">
                  <c:v>-20</c:v>
                </c:pt>
                <c:pt idx="1026">
                  <c:v>-20</c:v>
                </c:pt>
                <c:pt idx="1027">
                  <c:v>-20</c:v>
                </c:pt>
                <c:pt idx="1028">
                  <c:v>-20</c:v>
                </c:pt>
                <c:pt idx="1029">
                  <c:v>-20</c:v>
                </c:pt>
                <c:pt idx="1030">
                  <c:v>-20</c:v>
                </c:pt>
                <c:pt idx="1031">
                  <c:v>-20</c:v>
                </c:pt>
                <c:pt idx="1032">
                  <c:v>18</c:v>
                </c:pt>
                <c:pt idx="1033">
                  <c:v>18</c:v>
                </c:pt>
                <c:pt idx="1034">
                  <c:v>18</c:v>
                </c:pt>
                <c:pt idx="1035">
                  <c:v>18</c:v>
                </c:pt>
                <c:pt idx="1036">
                  <c:v>18</c:v>
                </c:pt>
                <c:pt idx="1037">
                  <c:v>18</c:v>
                </c:pt>
                <c:pt idx="1038">
                  <c:v>18</c:v>
                </c:pt>
                <c:pt idx="1039">
                  <c:v>18</c:v>
                </c:pt>
                <c:pt idx="1040">
                  <c:v>18</c:v>
                </c:pt>
                <c:pt idx="1041">
                  <c:v>18</c:v>
                </c:pt>
                <c:pt idx="1042">
                  <c:v>18</c:v>
                </c:pt>
                <c:pt idx="1043">
                  <c:v>18</c:v>
                </c:pt>
                <c:pt idx="1044">
                  <c:v>18</c:v>
                </c:pt>
                <c:pt idx="1045">
                  <c:v>18</c:v>
                </c:pt>
                <c:pt idx="1046">
                  <c:v>18</c:v>
                </c:pt>
                <c:pt idx="1047">
                  <c:v>18</c:v>
                </c:pt>
                <c:pt idx="1048">
                  <c:v>18</c:v>
                </c:pt>
                <c:pt idx="1049">
                  <c:v>18</c:v>
                </c:pt>
                <c:pt idx="1050">
                  <c:v>18</c:v>
                </c:pt>
              </c:numCache>
            </c:numRef>
          </c:val>
        </c:ser>
        <c:axId val="140223616"/>
        <c:axId val="140225152"/>
      </c:areaChart>
      <c:lineChart>
        <c:grouping val="standard"/>
        <c:ser>
          <c:idx val="0"/>
          <c:order val="0"/>
          <c:tx>
            <c:strRef>
              <c:f>Fig4_data!$G$1</c:f>
              <c:strCache>
                <c:ptCount val="1"/>
                <c:pt idx="0">
                  <c:v>nominal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Fig4_data!$B$14:$B$1069</c:f>
              <c:strCache>
                <c:ptCount val="1045"/>
                <c:pt idx="0">
                  <c:v>  22</c:v>
                </c:pt>
                <c:pt idx="12">
                  <c:v>  23</c:v>
                </c:pt>
                <c:pt idx="24">
                  <c:v>  24</c:v>
                </c:pt>
                <c:pt idx="36">
                  <c:v>  25</c:v>
                </c:pt>
                <c:pt idx="48">
                  <c:v>  26</c:v>
                </c:pt>
                <c:pt idx="60">
                  <c:v>  27</c:v>
                </c:pt>
                <c:pt idx="72">
                  <c:v>  28</c:v>
                </c:pt>
                <c:pt idx="84">
                  <c:v>  29</c:v>
                </c:pt>
                <c:pt idx="96">
                  <c:v>  30</c:v>
                </c:pt>
                <c:pt idx="108">
                  <c:v>  31</c:v>
                </c:pt>
                <c:pt idx="120">
                  <c:v>  32</c:v>
                </c:pt>
                <c:pt idx="132">
                  <c:v>  33</c:v>
                </c:pt>
                <c:pt idx="144">
                  <c:v>  34</c:v>
                </c:pt>
                <c:pt idx="156">
                  <c:v>  35</c:v>
                </c:pt>
                <c:pt idx="168">
                  <c:v>  36</c:v>
                </c:pt>
                <c:pt idx="180">
                  <c:v>  37</c:v>
                </c:pt>
                <c:pt idx="192">
                  <c:v>  38</c:v>
                </c:pt>
                <c:pt idx="204">
                  <c:v>  39</c:v>
                </c:pt>
                <c:pt idx="216">
                  <c:v>  40</c:v>
                </c:pt>
                <c:pt idx="228">
                  <c:v>  41</c:v>
                </c:pt>
                <c:pt idx="240">
                  <c:v>  42</c:v>
                </c:pt>
                <c:pt idx="252">
                  <c:v>  43</c:v>
                </c:pt>
                <c:pt idx="264">
                  <c:v>  44</c:v>
                </c:pt>
                <c:pt idx="276">
                  <c:v>  45</c:v>
                </c:pt>
                <c:pt idx="288">
                  <c:v>  46</c:v>
                </c:pt>
                <c:pt idx="300">
                  <c:v>  47</c:v>
                </c:pt>
                <c:pt idx="312">
                  <c:v>  48</c:v>
                </c:pt>
                <c:pt idx="324">
                  <c:v>  49</c:v>
                </c:pt>
                <c:pt idx="336">
                  <c:v>  50</c:v>
                </c:pt>
                <c:pt idx="348">
                  <c:v>  51</c:v>
                </c:pt>
                <c:pt idx="360">
                  <c:v>  52</c:v>
                </c:pt>
                <c:pt idx="372">
                  <c:v>  53</c:v>
                </c:pt>
                <c:pt idx="384">
                  <c:v>  54</c:v>
                </c:pt>
                <c:pt idx="396">
                  <c:v>  55</c:v>
                </c:pt>
                <c:pt idx="408">
                  <c:v>  56</c:v>
                </c:pt>
                <c:pt idx="420">
                  <c:v>  57</c:v>
                </c:pt>
                <c:pt idx="432">
                  <c:v>  58</c:v>
                </c:pt>
                <c:pt idx="444">
                  <c:v>  59</c:v>
                </c:pt>
                <c:pt idx="456">
                  <c:v>  60</c:v>
                </c:pt>
                <c:pt idx="468">
                  <c:v>  61</c:v>
                </c:pt>
                <c:pt idx="480">
                  <c:v>  62</c:v>
                </c:pt>
                <c:pt idx="492">
                  <c:v>  63</c:v>
                </c:pt>
                <c:pt idx="504">
                  <c:v>  64</c:v>
                </c:pt>
                <c:pt idx="516">
                  <c:v>  65</c:v>
                </c:pt>
                <c:pt idx="528">
                  <c:v>  66</c:v>
                </c:pt>
                <c:pt idx="540">
                  <c:v>  67</c:v>
                </c:pt>
                <c:pt idx="552">
                  <c:v>  68</c:v>
                </c:pt>
                <c:pt idx="564">
                  <c:v>  69</c:v>
                </c:pt>
                <c:pt idx="576">
                  <c:v>  70</c:v>
                </c:pt>
                <c:pt idx="588">
                  <c:v>  71</c:v>
                </c:pt>
                <c:pt idx="600">
                  <c:v>  72</c:v>
                </c:pt>
                <c:pt idx="612">
                  <c:v>  73</c:v>
                </c:pt>
                <c:pt idx="624">
                  <c:v>  74</c:v>
                </c:pt>
                <c:pt idx="636">
                  <c:v>  75</c:v>
                </c:pt>
                <c:pt idx="648">
                  <c:v>  76</c:v>
                </c:pt>
                <c:pt idx="660">
                  <c:v>  77</c:v>
                </c:pt>
                <c:pt idx="672">
                  <c:v>  78</c:v>
                </c:pt>
                <c:pt idx="684">
                  <c:v>  79</c:v>
                </c:pt>
                <c:pt idx="696">
                  <c:v>  80</c:v>
                </c:pt>
                <c:pt idx="708">
                  <c:v>  81</c:v>
                </c:pt>
                <c:pt idx="720">
                  <c:v>  82</c:v>
                </c:pt>
                <c:pt idx="732">
                  <c:v>  83</c:v>
                </c:pt>
                <c:pt idx="744">
                  <c:v>  84</c:v>
                </c:pt>
                <c:pt idx="756">
                  <c:v>  85</c:v>
                </c:pt>
                <c:pt idx="768">
                  <c:v>  86</c:v>
                </c:pt>
                <c:pt idx="780">
                  <c:v>  87</c:v>
                </c:pt>
                <c:pt idx="792">
                  <c:v>  88</c:v>
                </c:pt>
                <c:pt idx="804">
                  <c:v>  89</c:v>
                </c:pt>
                <c:pt idx="816">
                  <c:v>  90</c:v>
                </c:pt>
                <c:pt idx="828">
                  <c:v>  91</c:v>
                </c:pt>
                <c:pt idx="840">
                  <c:v>  92</c:v>
                </c:pt>
                <c:pt idx="852">
                  <c:v>  93</c:v>
                </c:pt>
                <c:pt idx="864">
                  <c:v>  94</c:v>
                </c:pt>
                <c:pt idx="876">
                  <c:v>  95</c:v>
                </c:pt>
                <c:pt idx="888">
                  <c:v>  96</c:v>
                </c:pt>
                <c:pt idx="900">
                  <c:v>  97</c:v>
                </c:pt>
                <c:pt idx="912">
                  <c:v>  98</c:v>
                </c:pt>
                <c:pt idx="924">
                  <c:v>  99</c:v>
                </c:pt>
                <c:pt idx="936">
                  <c:v>  00</c:v>
                </c:pt>
                <c:pt idx="948">
                  <c:v>  01</c:v>
                </c:pt>
                <c:pt idx="960">
                  <c:v>  02</c:v>
                </c:pt>
                <c:pt idx="972">
                  <c:v>  03</c:v>
                </c:pt>
                <c:pt idx="984">
                  <c:v>  04</c:v>
                </c:pt>
                <c:pt idx="996">
                  <c:v>  05</c:v>
                </c:pt>
                <c:pt idx="1008">
                  <c:v>  06</c:v>
                </c:pt>
                <c:pt idx="1020">
                  <c:v>  07</c:v>
                </c:pt>
                <c:pt idx="1032">
                  <c:v>  08</c:v>
                </c:pt>
                <c:pt idx="1044">
                  <c:v>  09</c:v>
                </c:pt>
              </c:strCache>
            </c:strRef>
          </c:cat>
          <c:val>
            <c:numRef>
              <c:f>Fig4_data!$G$14:$G$1069</c:f>
              <c:numCache>
                <c:formatCode>General</c:formatCode>
                <c:ptCount val="1056"/>
                <c:pt idx="0">
                  <c:v>3.9</c:v>
                </c:pt>
                <c:pt idx="1">
                  <c:v>3.81</c:v>
                </c:pt>
                <c:pt idx="2">
                  <c:v>3.55</c:v>
                </c:pt>
                <c:pt idx="3">
                  <c:v>3.21</c:v>
                </c:pt>
                <c:pt idx="4">
                  <c:v>3.25</c:v>
                </c:pt>
                <c:pt idx="5">
                  <c:v>3.25</c:v>
                </c:pt>
                <c:pt idx="6">
                  <c:v>3.2</c:v>
                </c:pt>
                <c:pt idx="7">
                  <c:v>3.13</c:v>
                </c:pt>
                <c:pt idx="8">
                  <c:v>3.34</c:v>
                </c:pt>
                <c:pt idx="9">
                  <c:v>3.71</c:v>
                </c:pt>
                <c:pt idx="10">
                  <c:v>3.66</c:v>
                </c:pt>
                <c:pt idx="11">
                  <c:v>3.65</c:v>
                </c:pt>
                <c:pt idx="12">
                  <c:v>3.66</c:v>
                </c:pt>
                <c:pt idx="13">
                  <c:v>3.65</c:v>
                </c:pt>
                <c:pt idx="14">
                  <c:v>4.12</c:v>
                </c:pt>
                <c:pt idx="15">
                  <c:v>4.13</c:v>
                </c:pt>
                <c:pt idx="16">
                  <c:v>3.95</c:v>
                </c:pt>
                <c:pt idx="17">
                  <c:v>3.84</c:v>
                </c:pt>
                <c:pt idx="18">
                  <c:v>3.91</c:v>
                </c:pt>
                <c:pt idx="19">
                  <c:v>3.86</c:v>
                </c:pt>
                <c:pt idx="20">
                  <c:v>4.01</c:v>
                </c:pt>
                <c:pt idx="21">
                  <c:v>4.22</c:v>
                </c:pt>
                <c:pt idx="22">
                  <c:v>3.94</c:v>
                </c:pt>
                <c:pt idx="23">
                  <c:v>3.88</c:v>
                </c:pt>
                <c:pt idx="24">
                  <c:v>3.76</c:v>
                </c:pt>
                <c:pt idx="25">
                  <c:v>3.54</c:v>
                </c:pt>
                <c:pt idx="26">
                  <c:v>3.57</c:v>
                </c:pt>
                <c:pt idx="27">
                  <c:v>3.38</c:v>
                </c:pt>
                <c:pt idx="28">
                  <c:v>2.29</c:v>
                </c:pt>
                <c:pt idx="29">
                  <c:v>2.44</c:v>
                </c:pt>
                <c:pt idx="30">
                  <c:v>1.92</c:v>
                </c:pt>
                <c:pt idx="31">
                  <c:v>1.9</c:v>
                </c:pt>
                <c:pt idx="32">
                  <c:v>2.14</c:v>
                </c:pt>
                <c:pt idx="33">
                  <c:v>2.41</c:v>
                </c:pt>
                <c:pt idx="34">
                  <c:v>2.58</c:v>
                </c:pt>
                <c:pt idx="35">
                  <c:v>2.57</c:v>
                </c:pt>
                <c:pt idx="36">
                  <c:v>2.61</c:v>
                </c:pt>
                <c:pt idx="37">
                  <c:v>2.62</c:v>
                </c:pt>
                <c:pt idx="38">
                  <c:v>2.78</c:v>
                </c:pt>
                <c:pt idx="39">
                  <c:v>2.78</c:v>
                </c:pt>
                <c:pt idx="40">
                  <c:v>2.73</c:v>
                </c:pt>
                <c:pt idx="41">
                  <c:v>2.86</c:v>
                </c:pt>
                <c:pt idx="42">
                  <c:v>3.06</c:v>
                </c:pt>
                <c:pt idx="43">
                  <c:v>3.01</c:v>
                </c:pt>
                <c:pt idx="44">
                  <c:v>3.17</c:v>
                </c:pt>
                <c:pt idx="45">
                  <c:v>3.53</c:v>
                </c:pt>
                <c:pt idx="46">
                  <c:v>3.65</c:v>
                </c:pt>
                <c:pt idx="47">
                  <c:v>3.51</c:v>
                </c:pt>
                <c:pt idx="48">
                  <c:v>3.49</c:v>
                </c:pt>
                <c:pt idx="49">
                  <c:v>3.18</c:v>
                </c:pt>
                <c:pt idx="50">
                  <c:v>3.14</c:v>
                </c:pt>
                <c:pt idx="51">
                  <c:v>3.08</c:v>
                </c:pt>
                <c:pt idx="52">
                  <c:v>3.17</c:v>
                </c:pt>
                <c:pt idx="53">
                  <c:v>2.93</c:v>
                </c:pt>
                <c:pt idx="54">
                  <c:v>3.11</c:v>
                </c:pt>
                <c:pt idx="55">
                  <c:v>3.27</c:v>
                </c:pt>
                <c:pt idx="56">
                  <c:v>3.42</c:v>
                </c:pt>
                <c:pt idx="57">
                  <c:v>3.58</c:v>
                </c:pt>
                <c:pt idx="58">
                  <c:v>3.35</c:v>
                </c:pt>
                <c:pt idx="59">
                  <c:v>3.07</c:v>
                </c:pt>
                <c:pt idx="60">
                  <c:v>3.23</c:v>
                </c:pt>
                <c:pt idx="61">
                  <c:v>3.29</c:v>
                </c:pt>
                <c:pt idx="62">
                  <c:v>3.2</c:v>
                </c:pt>
                <c:pt idx="63">
                  <c:v>3.39</c:v>
                </c:pt>
                <c:pt idx="64">
                  <c:v>3.33</c:v>
                </c:pt>
                <c:pt idx="65">
                  <c:v>3.07</c:v>
                </c:pt>
                <c:pt idx="66">
                  <c:v>2.96</c:v>
                </c:pt>
                <c:pt idx="67">
                  <c:v>2.7</c:v>
                </c:pt>
                <c:pt idx="68">
                  <c:v>2.68</c:v>
                </c:pt>
                <c:pt idx="69">
                  <c:v>3.08</c:v>
                </c:pt>
                <c:pt idx="70">
                  <c:v>3.04</c:v>
                </c:pt>
                <c:pt idx="71">
                  <c:v>3.17</c:v>
                </c:pt>
                <c:pt idx="72">
                  <c:v>3.31</c:v>
                </c:pt>
                <c:pt idx="73">
                  <c:v>3.33</c:v>
                </c:pt>
                <c:pt idx="74">
                  <c:v>3.27</c:v>
                </c:pt>
                <c:pt idx="75">
                  <c:v>3.62</c:v>
                </c:pt>
                <c:pt idx="76">
                  <c:v>3.9</c:v>
                </c:pt>
                <c:pt idx="77">
                  <c:v>3.92</c:v>
                </c:pt>
                <c:pt idx="78">
                  <c:v>4.12</c:v>
                </c:pt>
                <c:pt idx="79">
                  <c:v>4.3600000000000003</c:v>
                </c:pt>
                <c:pt idx="80">
                  <c:v>4.57</c:v>
                </c:pt>
                <c:pt idx="81">
                  <c:v>4.7</c:v>
                </c:pt>
                <c:pt idx="82">
                  <c:v>4.26</c:v>
                </c:pt>
                <c:pt idx="83">
                  <c:v>4.26</c:v>
                </c:pt>
                <c:pt idx="84">
                  <c:v>4.66</c:v>
                </c:pt>
                <c:pt idx="85">
                  <c:v>4.3899999999999997</c:v>
                </c:pt>
                <c:pt idx="86">
                  <c:v>4.5999999999999996</c:v>
                </c:pt>
                <c:pt idx="87">
                  <c:v>4.8</c:v>
                </c:pt>
                <c:pt idx="88">
                  <c:v>5.09</c:v>
                </c:pt>
                <c:pt idx="89">
                  <c:v>4.8</c:v>
                </c:pt>
                <c:pt idx="90">
                  <c:v>4.55</c:v>
                </c:pt>
                <c:pt idx="91">
                  <c:v>4.7</c:v>
                </c:pt>
                <c:pt idx="92">
                  <c:v>4.58</c:v>
                </c:pt>
                <c:pt idx="93">
                  <c:v>4.37</c:v>
                </c:pt>
                <c:pt idx="94">
                  <c:v>3.47</c:v>
                </c:pt>
                <c:pt idx="95">
                  <c:v>3.03</c:v>
                </c:pt>
                <c:pt idx="96">
                  <c:v>3.39</c:v>
                </c:pt>
                <c:pt idx="97">
                  <c:v>3.36</c:v>
                </c:pt>
                <c:pt idx="98">
                  <c:v>2.95</c:v>
                </c:pt>
                <c:pt idx="99">
                  <c:v>3</c:v>
                </c:pt>
                <c:pt idx="100">
                  <c:v>2.41</c:v>
                </c:pt>
                <c:pt idx="101">
                  <c:v>1.89</c:v>
                </c:pt>
                <c:pt idx="102">
                  <c:v>1.83</c:v>
                </c:pt>
                <c:pt idx="103">
                  <c:v>1.53</c:v>
                </c:pt>
                <c:pt idx="104">
                  <c:v>1.77</c:v>
                </c:pt>
                <c:pt idx="105">
                  <c:v>1.74</c:v>
                </c:pt>
                <c:pt idx="106">
                  <c:v>1.4</c:v>
                </c:pt>
                <c:pt idx="107">
                  <c:v>1.48</c:v>
                </c:pt>
                <c:pt idx="108">
                  <c:v>0.95</c:v>
                </c:pt>
                <c:pt idx="109">
                  <c:v>1.21</c:v>
                </c:pt>
                <c:pt idx="110">
                  <c:v>1.47</c:v>
                </c:pt>
                <c:pt idx="111">
                  <c:v>1.31</c:v>
                </c:pt>
                <c:pt idx="112">
                  <c:v>1.01</c:v>
                </c:pt>
                <c:pt idx="113">
                  <c:v>0.63</c:v>
                </c:pt>
                <c:pt idx="114">
                  <c:v>0.49</c:v>
                </c:pt>
                <c:pt idx="115">
                  <c:v>0.6</c:v>
                </c:pt>
                <c:pt idx="116">
                  <c:v>1.22</c:v>
                </c:pt>
                <c:pt idx="117">
                  <c:v>2.4700000000000002</c:v>
                </c:pt>
                <c:pt idx="118">
                  <c:v>2.23</c:v>
                </c:pt>
                <c:pt idx="119">
                  <c:v>3.25</c:v>
                </c:pt>
                <c:pt idx="120">
                  <c:v>2.68</c:v>
                </c:pt>
                <c:pt idx="121">
                  <c:v>2.66</c:v>
                </c:pt>
                <c:pt idx="122">
                  <c:v>2.08</c:v>
                </c:pt>
                <c:pt idx="123">
                  <c:v>0.77</c:v>
                </c:pt>
                <c:pt idx="124">
                  <c:v>0.43</c:v>
                </c:pt>
                <c:pt idx="125">
                  <c:v>0.41</c:v>
                </c:pt>
                <c:pt idx="126">
                  <c:v>0.42</c:v>
                </c:pt>
                <c:pt idx="127">
                  <c:v>0.44</c:v>
                </c:pt>
                <c:pt idx="128">
                  <c:v>0.23</c:v>
                </c:pt>
                <c:pt idx="129">
                  <c:v>0.18</c:v>
                </c:pt>
                <c:pt idx="130">
                  <c:v>0.18</c:v>
                </c:pt>
                <c:pt idx="131">
                  <c:v>0.09</c:v>
                </c:pt>
                <c:pt idx="132">
                  <c:v>0.21</c:v>
                </c:pt>
                <c:pt idx="133">
                  <c:v>0.49</c:v>
                </c:pt>
                <c:pt idx="134">
                  <c:v>2.29</c:v>
                </c:pt>
                <c:pt idx="135">
                  <c:v>0.56999999999999995</c:v>
                </c:pt>
                <c:pt idx="136">
                  <c:v>0.42</c:v>
                </c:pt>
                <c:pt idx="137">
                  <c:v>0.27</c:v>
                </c:pt>
                <c:pt idx="138">
                  <c:v>0.37</c:v>
                </c:pt>
                <c:pt idx="139">
                  <c:v>0.21</c:v>
                </c:pt>
                <c:pt idx="140">
                  <c:v>0.1</c:v>
                </c:pt>
                <c:pt idx="141">
                  <c:v>0.16</c:v>
                </c:pt>
                <c:pt idx="142">
                  <c:v>0.42</c:v>
                </c:pt>
                <c:pt idx="143">
                  <c:v>0.7</c:v>
                </c:pt>
                <c:pt idx="144">
                  <c:v>0.67</c:v>
                </c:pt>
                <c:pt idx="145">
                  <c:v>0.63</c:v>
                </c:pt>
                <c:pt idx="146">
                  <c:v>0.27</c:v>
                </c:pt>
                <c:pt idx="147">
                  <c:v>0.18</c:v>
                </c:pt>
                <c:pt idx="148">
                  <c:v>0.14000000000000001</c:v>
                </c:pt>
                <c:pt idx="149">
                  <c:v>7.0000000000000007E-2</c:v>
                </c:pt>
                <c:pt idx="150">
                  <c:v>7.0000000000000007E-2</c:v>
                </c:pt>
                <c:pt idx="151">
                  <c:v>0.2</c:v>
                </c:pt>
                <c:pt idx="152">
                  <c:v>0.27</c:v>
                </c:pt>
                <c:pt idx="153">
                  <c:v>0.21</c:v>
                </c:pt>
                <c:pt idx="154">
                  <c:v>0.22</c:v>
                </c:pt>
                <c:pt idx="155">
                  <c:v>0.14000000000000001</c:v>
                </c:pt>
                <c:pt idx="156">
                  <c:v>0.14000000000000001</c:v>
                </c:pt>
                <c:pt idx="157">
                  <c:v>0.11</c:v>
                </c:pt>
                <c:pt idx="158">
                  <c:v>0.15</c:v>
                </c:pt>
                <c:pt idx="159">
                  <c:v>0.17</c:v>
                </c:pt>
                <c:pt idx="160">
                  <c:v>0.15</c:v>
                </c:pt>
                <c:pt idx="161">
                  <c:v>0.13</c:v>
                </c:pt>
                <c:pt idx="162">
                  <c:v>7.0000000000000007E-2</c:v>
                </c:pt>
                <c:pt idx="163">
                  <c:v>0.1</c:v>
                </c:pt>
                <c:pt idx="164">
                  <c:v>0.21</c:v>
                </c:pt>
                <c:pt idx="165">
                  <c:v>0.19</c:v>
                </c:pt>
                <c:pt idx="166">
                  <c:v>0.14000000000000001</c:v>
                </c:pt>
                <c:pt idx="167">
                  <c:v>0.09</c:v>
                </c:pt>
                <c:pt idx="168">
                  <c:v>0.1</c:v>
                </c:pt>
                <c:pt idx="169">
                  <c:v>0.08</c:v>
                </c:pt>
                <c:pt idx="170">
                  <c:v>0.11</c:v>
                </c:pt>
                <c:pt idx="171">
                  <c:v>0.1</c:v>
                </c:pt>
                <c:pt idx="172">
                  <c:v>0.18</c:v>
                </c:pt>
                <c:pt idx="173">
                  <c:v>0.23</c:v>
                </c:pt>
                <c:pt idx="174">
                  <c:v>0.14000000000000001</c:v>
                </c:pt>
                <c:pt idx="175">
                  <c:v>0.18</c:v>
                </c:pt>
                <c:pt idx="176">
                  <c:v>0.16</c:v>
                </c:pt>
                <c:pt idx="177">
                  <c:v>0.13</c:v>
                </c:pt>
                <c:pt idx="178">
                  <c:v>0.1</c:v>
                </c:pt>
                <c:pt idx="179">
                  <c:v>0.21</c:v>
                </c:pt>
                <c:pt idx="180">
                  <c:v>0.36</c:v>
                </c:pt>
                <c:pt idx="181">
                  <c:v>0.38</c:v>
                </c:pt>
                <c:pt idx="182">
                  <c:v>0.57999999999999996</c:v>
                </c:pt>
                <c:pt idx="183">
                  <c:v>0.7</c:v>
                </c:pt>
                <c:pt idx="184">
                  <c:v>0.65</c:v>
                </c:pt>
                <c:pt idx="185">
                  <c:v>0.56000000000000005</c:v>
                </c:pt>
                <c:pt idx="186">
                  <c:v>0.49</c:v>
                </c:pt>
                <c:pt idx="187">
                  <c:v>0.52</c:v>
                </c:pt>
                <c:pt idx="188">
                  <c:v>0.53</c:v>
                </c:pt>
                <c:pt idx="189">
                  <c:v>0.34</c:v>
                </c:pt>
                <c:pt idx="190">
                  <c:v>0.15</c:v>
                </c:pt>
                <c:pt idx="191">
                  <c:v>0.1</c:v>
                </c:pt>
                <c:pt idx="192">
                  <c:v>0.1</c:v>
                </c:pt>
                <c:pt idx="193">
                  <c:v>0.08</c:v>
                </c:pt>
                <c:pt idx="194">
                  <c:v>7.0000000000000007E-2</c:v>
                </c:pt>
                <c:pt idx="195">
                  <c:v>0.08</c:v>
                </c:pt>
                <c:pt idx="196">
                  <c:v>0.03</c:v>
                </c:pt>
                <c:pt idx="197">
                  <c:v>0.02</c:v>
                </c:pt>
                <c:pt idx="198">
                  <c:v>0.05</c:v>
                </c:pt>
                <c:pt idx="199">
                  <c:v>0.05</c:v>
                </c:pt>
                <c:pt idx="200">
                  <c:v>0.1</c:v>
                </c:pt>
                <c:pt idx="201">
                  <c:v>0.02</c:v>
                </c:pt>
                <c:pt idx="202">
                  <c:v>0.02</c:v>
                </c:pt>
                <c:pt idx="203">
                  <c:v>0.01</c:v>
                </c:pt>
                <c:pt idx="204">
                  <c:v>0</c:v>
                </c:pt>
                <c:pt idx="205">
                  <c:v>0</c:v>
                </c:pt>
                <c:pt idx="206">
                  <c:v>0.01</c:v>
                </c:pt>
                <c:pt idx="207">
                  <c:v>0.02</c:v>
                </c:pt>
                <c:pt idx="208">
                  <c:v>0.01</c:v>
                </c:pt>
                <c:pt idx="209">
                  <c:v>0.01</c:v>
                </c:pt>
                <c:pt idx="210">
                  <c:v>0.02</c:v>
                </c:pt>
                <c:pt idx="211">
                  <c:v>0.06</c:v>
                </c:pt>
                <c:pt idx="212">
                  <c:v>0.1</c:v>
                </c:pt>
                <c:pt idx="213">
                  <c:v>0.03</c:v>
                </c:pt>
                <c:pt idx="214">
                  <c:v>0.02</c:v>
                </c:pt>
                <c:pt idx="215">
                  <c:v>0.01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0.04</c:v>
                </c:pt>
                <c:pt idx="221">
                  <c:v>7.0000000000000007E-2</c:v>
                </c:pt>
                <c:pt idx="222">
                  <c:v>0.01</c:v>
                </c:pt>
                <c:pt idx="223">
                  <c:v>0.02</c:v>
                </c:pt>
                <c:pt idx="224">
                  <c:v>0.02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0.03</c:v>
                </c:pt>
                <c:pt idx="230">
                  <c:v>0.09</c:v>
                </c:pt>
                <c:pt idx="231">
                  <c:v>0.09</c:v>
                </c:pt>
                <c:pt idx="232">
                  <c:v>0.08</c:v>
                </c:pt>
                <c:pt idx="233">
                  <c:v>0.09</c:v>
                </c:pt>
                <c:pt idx="234">
                  <c:v>0.1</c:v>
                </c:pt>
                <c:pt idx="235">
                  <c:v>0.11</c:v>
                </c:pt>
                <c:pt idx="236">
                  <c:v>0.06</c:v>
                </c:pt>
                <c:pt idx="237">
                  <c:v>0.05</c:v>
                </c:pt>
                <c:pt idx="238">
                  <c:v>0.24</c:v>
                </c:pt>
                <c:pt idx="239">
                  <c:v>0.3</c:v>
                </c:pt>
                <c:pt idx="240">
                  <c:v>0.21</c:v>
                </c:pt>
                <c:pt idx="241">
                  <c:v>0.25</c:v>
                </c:pt>
                <c:pt idx="242">
                  <c:v>0.21</c:v>
                </c:pt>
                <c:pt idx="243">
                  <c:v>0.3</c:v>
                </c:pt>
                <c:pt idx="244">
                  <c:v>0.36</c:v>
                </c:pt>
                <c:pt idx="245">
                  <c:v>0.36</c:v>
                </c:pt>
                <c:pt idx="246">
                  <c:v>0.37</c:v>
                </c:pt>
                <c:pt idx="247">
                  <c:v>0.37</c:v>
                </c:pt>
                <c:pt idx="248">
                  <c:v>0.37</c:v>
                </c:pt>
                <c:pt idx="249">
                  <c:v>0.37</c:v>
                </c:pt>
                <c:pt idx="250">
                  <c:v>0.37</c:v>
                </c:pt>
                <c:pt idx="251">
                  <c:v>0.36</c:v>
                </c:pt>
                <c:pt idx="252">
                  <c:v>0.37</c:v>
                </c:pt>
                <c:pt idx="253">
                  <c:v>0.37</c:v>
                </c:pt>
                <c:pt idx="254">
                  <c:v>0.37</c:v>
                </c:pt>
                <c:pt idx="255">
                  <c:v>0.37</c:v>
                </c:pt>
                <c:pt idx="256">
                  <c:v>0.37</c:v>
                </c:pt>
                <c:pt idx="257">
                  <c:v>0.37</c:v>
                </c:pt>
                <c:pt idx="258">
                  <c:v>0.37</c:v>
                </c:pt>
                <c:pt idx="259">
                  <c:v>0.38</c:v>
                </c:pt>
                <c:pt idx="260">
                  <c:v>0.38</c:v>
                </c:pt>
                <c:pt idx="261">
                  <c:v>0.38</c:v>
                </c:pt>
                <c:pt idx="262">
                  <c:v>0.38</c:v>
                </c:pt>
                <c:pt idx="263">
                  <c:v>0.38</c:v>
                </c:pt>
                <c:pt idx="264">
                  <c:v>0.37</c:v>
                </c:pt>
                <c:pt idx="265">
                  <c:v>0.38</c:v>
                </c:pt>
                <c:pt idx="266">
                  <c:v>0.38</c:v>
                </c:pt>
                <c:pt idx="267">
                  <c:v>0.38</c:v>
                </c:pt>
                <c:pt idx="268">
                  <c:v>0.38</c:v>
                </c:pt>
                <c:pt idx="269">
                  <c:v>0.38</c:v>
                </c:pt>
                <c:pt idx="270">
                  <c:v>0.38</c:v>
                </c:pt>
                <c:pt idx="271">
                  <c:v>0.38</c:v>
                </c:pt>
                <c:pt idx="272">
                  <c:v>0.38</c:v>
                </c:pt>
                <c:pt idx="273">
                  <c:v>0.38</c:v>
                </c:pt>
                <c:pt idx="274">
                  <c:v>0.38</c:v>
                </c:pt>
                <c:pt idx="275">
                  <c:v>0.38</c:v>
                </c:pt>
                <c:pt idx="276">
                  <c:v>0.38</c:v>
                </c:pt>
                <c:pt idx="277">
                  <c:v>0.38</c:v>
                </c:pt>
                <c:pt idx="278">
                  <c:v>0.38</c:v>
                </c:pt>
                <c:pt idx="279">
                  <c:v>0.38</c:v>
                </c:pt>
                <c:pt idx="280">
                  <c:v>0.38</c:v>
                </c:pt>
                <c:pt idx="281">
                  <c:v>0.38</c:v>
                </c:pt>
                <c:pt idx="282">
                  <c:v>0.38</c:v>
                </c:pt>
                <c:pt idx="283">
                  <c:v>0.38</c:v>
                </c:pt>
                <c:pt idx="284">
                  <c:v>0.38</c:v>
                </c:pt>
                <c:pt idx="285">
                  <c:v>0.38</c:v>
                </c:pt>
                <c:pt idx="286">
                  <c:v>0.38</c:v>
                </c:pt>
                <c:pt idx="287">
                  <c:v>0.38</c:v>
                </c:pt>
                <c:pt idx="288">
                  <c:v>0.38</c:v>
                </c:pt>
                <c:pt idx="289">
                  <c:v>0.38</c:v>
                </c:pt>
                <c:pt idx="290">
                  <c:v>0.38</c:v>
                </c:pt>
                <c:pt idx="291">
                  <c:v>0.38</c:v>
                </c:pt>
                <c:pt idx="292">
                  <c:v>0.38</c:v>
                </c:pt>
                <c:pt idx="293">
                  <c:v>0.38</c:v>
                </c:pt>
                <c:pt idx="294">
                  <c:v>0.38</c:v>
                </c:pt>
                <c:pt idx="295">
                  <c:v>0.38</c:v>
                </c:pt>
                <c:pt idx="296">
                  <c:v>0.38</c:v>
                </c:pt>
                <c:pt idx="297">
                  <c:v>0.38</c:v>
                </c:pt>
                <c:pt idx="298">
                  <c:v>0.38</c:v>
                </c:pt>
                <c:pt idx="299">
                  <c:v>0.38</c:v>
                </c:pt>
                <c:pt idx="300">
                  <c:v>0.38</c:v>
                </c:pt>
                <c:pt idx="301">
                  <c:v>0.38</c:v>
                </c:pt>
                <c:pt idx="302">
                  <c:v>0.38</c:v>
                </c:pt>
                <c:pt idx="303">
                  <c:v>0.38</c:v>
                </c:pt>
                <c:pt idx="304">
                  <c:v>0.38</c:v>
                </c:pt>
                <c:pt idx="305">
                  <c:v>0.38</c:v>
                </c:pt>
                <c:pt idx="306">
                  <c:v>0.64</c:v>
                </c:pt>
                <c:pt idx="307">
                  <c:v>0.74</c:v>
                </c:pt>
                <c:pt idx="308">
                  <c:v>0.79</c:v>
                </c:pt>
                <c:pt idx="309">
                  <c:v>0.84</c:v>
                </c:pt>
                <c:pt idx="310">
                  <c:v>0.92</c:v>
                </c:pt>
                <c:pt idx="311">
                  <c:v>0.95</c:v>
                </c:pt>
                <c:pt idx="312">
                  <c:v>0.97</c:v>
                </c:pt>
                <c:pt idx="313">
                  <c:v>0.99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1.03</c:v>
                </c:pt>
                <c:pt idx="320">
                  <c:v>1.0900000000000001</c:v>
                </c:pt>
                <c:pt idx="321">
                  <c:v>1.1200000000000001</c:v>
                </c:pt>
                <c:pt idx="322">
                  <c:v>1.1399999999999999</c:v>
                </c:pt>
                <c:pt idx="323">
                  <c:v>1.1499999999999999</c:v>
                </c:pt>
                <c:pt idx="324">
                  <c:v>1.1599999999999999</c:v>
                </c:pt>
                <c:pt idx="325">
                  <c:v>1.1599999999999999</c:v>
                </c:pt>
                <c:pt idx="326">
                  <c:v>1.1599999999999999</c:v>
                </c:pt>
                <c:pt idx="327">
                  <c:v>1.1599999999999999</c:v>
                </c:pt>
                <c:pt idx="328">
                  <c:v>1.1499999999999999</c:v>
                </c:pt>
                <c:pt idx="329">
                  <c:v>1.1599999999999999</c:v>
                </c:pt>
                <c:pt idx="330">
                  <c:v>0.98</c:v>
                </c:pt>
                <c:pt idx="331">
                  <c:v>1.02</c:v>
                </c:pt>
                <c:pt idx="332">
                  <c:v>1.06</c:v>
                </c:pt>
                <c:pt idx="333">
                  <c:v>1.04</c:v>
                </c:pt>
                <c:pt idx="334">
                  <c:v>1.06</c:v>
                </c:pt>
                <c:pt idx="335">
                  <c:v>1.1000000000000001</c:v>
                </c:pt>
                <c:pt idx="336">
                  <c:v>1.0900000000000001</c:v>
                </c:pt>
                <c:pt idx="337">
                  <c:v>1.1299999999999999</c:v>
                </c:pt>
                <c:pt idx="338">
                  <c:v>1.1399999999999999</c:v>
                </c:pt>
                <c:pt idx="339">
                  <c:v>1.1599999999999999</c:v>
                </c:pt>
                <c:pt idx="340">
                  <c:v>1.17</c:v>
                </c:pt>
                <c:pt idx="341">
                  <c:v>1.17</c:v>
                </c:pt>
                <c:pt idx="342">
                  <c:v>1.17</c:v>
                </c:pt>
                <c:pt idx="343">
                  <c:v>1.21</c:v>
                </c:pt>
                <c:pt idx="344">
                  <c:v>1.32</c:v>
                </c:pt>
                <c:pt idx="345">
                  <c:v>1.33</c:v>
                </c:pt>
                <c:pt idx="346">
                  <c:v>1.36</c:v>
                </c:pt>
                <c:pt idx="347">
                  <c:v>1.37</c:v>
                </c:pt>
                <c:pt idx="348">
                  <c:v>1.39</c:v>
                </c:pt>
                <c:pt idx="349">
                  <c:v>1.39</c:v>
                </c:pt>
                <c:pt idx="350">
                  <c:v>1.42</c:v>
                </c:pt>
                <c:pt idx="351">
                  <c:v>1.52</c:v>
                </c:pt>
                <c:pt idx="352">
                  <c:v>1.58</c:v>
                </c:pt>
                <c:pt idx="353">
                  <c:v>1.5</c:v>
                </c:pt>
                <c:pt idx="354">
                  <c:v>1.59</c:v>
                </c:pt>
                <c:pt idx="355">
                  <c:v>1.64</c:v>
                </c:pt>
                <c:pt idx="356">
                  <c:v>1.65</c:v>
                </c:pt>
                <c:pt idx="357">
                  <c:v>1.61</c:v>
                </c:pt>
                <c:pt idx="358">
                  <c:v>1.61</c:v>
                </c:pt>
                <c:pt idx="359">
                  <c:v>1.73</c:v>
                </c:pt>
                <c:pt idx="360">
                  <c:v>1.69</c:v>
                </c:pt>
                <c:pt idx="361">
                  <c:v>1.57</c:v>
                </c:pt>
                <c:pt idx="362">
                  <c:v>1.66</c:v>
                </c:pt>
                <c:pt idx="363">
                  <c:v>1.62</c:v>
                </c:pt>
                <c:pt idx="364">
                  <c:v>1.71</c:v>
                </c:pt>
                <c:pt idx="365">
                  <c:v>1.7</c:v>
                </c:pt>
                <c:pt idx="366">
                  <c:v>1.82</c:v>
                </c:pt>
                <c:pt idx="367">
                  <c:v>1.88</c:v>
                </c:pt>
                <c:pt idx="368">
                  <c:v>1.79</c:v>
                </c:pt>
                <c:pt idx="369">
                  <c:v>1.78</c:v>
                </c:pt>
                <c:pt idx="370">
                  <c:v>1.86</c:v>
                </c:pt>
                <c:pt idx="371">
                  <c:v>2.13</c:v>
                </c:pt>
                <c:pt idx="372">
                  <c:v>2.04</c:v>
                </c:pt>
                <c:pt idx="373">
                  <c:v>2.02</c:v>
                </c:pt>
                <c:pt idx="374">
                  <c:v>2.08</c:v>
                </c:pt>
                <c:pt idx="375">
                  <c:v>2.1800000000000002</c:v>
                </c:pt>
                <c:pt idx="376">
                  <c:v>2.2000000000000002</c:v>
                </c:pt>
                <c:pt idx="377">
                  <c:v>2.23</c:v>
                </c:pt>
                <c:pt idx="378">
                  <c:v>2.1</c:v>
                </c:pt>
                <c:pt idx="379">
                  <c:v>2.09</c:v>
                </c:pt>
                <c:pt idx="380">
                  <c:v>1.88</c:v>
                </c:pt>
                <c:pt idx="381">
                  <c:v>1.4</c:v>
                </c:pt>
                <c:pt idx="382">
                  <c:v>1.43</c:v>
                </c:pt>
                <c:pt idx="383">
                  <c:v>1.63</c:v>
                </c:pt>
                <c:pt idx="384">
                  <c:v>1.21</c:v>
                </c:pt>
                <c:pt idx="385">
                  <c:v>0.98</c:v>
                </c:pt>
                <c:pt idx="386">
                  <c:v>1.05</c:v>
                </c:pt>
                <c:pt idx="387">
                  <c:v>1.01</c:v>
                </c:pt>
                <c:pt idx="388">
                  <c:v>0.78</c:v>
                </c:pt>
                <c:pt idx="389">
                  <c:v>0.65</c:v>
                </c:pt>
                <c:pt idx="390">
                  <c:v>0.71</c:v>
                </c:pt>
                <c:pt idx="391">
                  <c:v>0.89</c:v>
                </c:pt>
                <c:pt idx="392">
                  <c:v>1.01</c:v>
                </c:pt>
                <c:pt idx="393">
                  <c:v>0.99</c:v>
                </c:pt>
                <c:pt idx="394">
                  <c:v>0.95</c:v>
                </c:pt>
                <c:pt idx="395">
                  <c:v>1.17</c:v>
                </c:pt>
                <c:pt idx="396">
                  <c:v>1.26</c:v>
                </c:pt>
                <c:pt idx="397">
                  <c:v>1.18</c:v>
                </c:pt>
                <c:pt idx="398">
                  <c:v>1.34</c:v>
                </c:pt>
                <c:pt idx="399">
                  <c:v>1.62</c:v>
                </c:pt>
                <c:pt idx="400">
                  <c:v>1.49</c:v>
                </c:pt>
                <c:pt idx="401">
                  <c:v>1.43</c:v>
                </c:pt>
                <c:pt idx="402">
                  <c:v>1.62</c:v>
                </c:pt>
                <c:pt idx="403">
                  <c:v>1.88</c:v>
                </c:pt>
                <c:pt idx="404">
                  <c:v>2.09</c:v>
                </c:pt>
                <c:pt idx="405">
                  <c:v>2.2599999999999998</c:v>
                </c:pt>
                <c:pt idx="406">
                  <c:v>2.23</c:v>
                </c:pt>
                <c:pt idx="407">
                  <c:v>2.56</c:v>
                </c:pt>
                <c:pt idx="408">
                  <c:v>2.46</c:v>
                </c:pt>
                <c:pt idx="409">
                  <c:v>2.37</c:v>
                </c:pt>
                <c:pt idx="410">
                  <c:v>2.31</c:v>
                </c:pt>
                <c:pt idx="411">
                  <c:v>2.61</c:v>
                </c:pt>
                <c:pt idx="412">
                  <c:v>2.65</c:v>
                </c:pt>
                <c:pt idx="413">
                  <c:v>2.5299999999999998</c:v>
                </c:pt>
                <c:pt idx="414">
                  <c:v>2.33</c:v>
                </c:pt>
                <c:pt idx="415">
                  <c:v>2.61</c:v>
                </c:pt>
                <c:pt idx="416">
                  <c:v>2.85</c:v>
                </c:pt>
                <c:pt idx="417">
                  <c:v>2.96</c:v>
                </c:pt>
                <c:pt idx="418">
                  <c:v>3</c:v>
                </c:pt>
                <c:pt idx="419">
                  <c:v>3.23</c:v>
                </c:pt>
                <c:pt idx="420">
                  <c:v>3.21</c:v>
                </c:pt>
                <c:pt idx="421">
                  <c:v>3.17</c:v>
                </c:pt>
                <c:pt idx="422">
                  <c:v>3.14</c:v>
                </c:pt>
                <c:pt idx="423">
                  <c:v>3.11</c:v>
                </c:pt>
                <c:pt idx="424">
                  <c:v>3.04</c:v>
                </c:pt>
                <c:pt idx="425">
                  <c:v>3.32</c:v>
                </c:pt>
                <c:pt idx="426">
                  <c:v>3.17</c:v>
                </c:pt>
                <c:pt idx="427">
                  <c:v>3.4</c:v>
                </c:pt>
                <c:pt idx="428">
                  <c:v>3.58</c:v>
                </c:pt>
                <c:pt idx="429">
                  <c:v>3.59</c:v>
                </c:pt>
                <c:pt idx="430">
                  <c:v>3.34</c:v>
                </c:pt>
                <c:pt idx="431">
                  <c:v>3.1</c:v>
                </c:pt>
                <c:pt idx="432">
                  <c:v>2.6</c:v>
                </c:pt>
                <c:pt idx="433">
                  <c:v>1.56</c:v>
                </c:pt>
                <c:pt idx="434">
                  <c:v>1.35</c:v>
                </c:pt>
                <c:pt idx="435">
                  <c:v>1.1299999999999999</c:v>
                </c:pt>
                <c:pt idx="436">
                  <c:v>1.05</c:v>
                </c:pt>
                <c:pt idx="437">
                  <c:v>0.88</c:v>
                </c:pt>
                <c:pt idx="438">
                  <c:v>0.96</c:v>
                </c:pt>
                <c:pt idx="439">
                  <c:v>1.69</c:v>
                </c:pt>
                <c:pt idx="440">
                  <c:v>2.48</c:v>
                </c:pt>
                <c:pt idx="441">
                  <c:v>2.79</c:v>
                </c:pt>
                <c:pt idx="442">
                  <c:v>2.76</c:v>
                </c:pt>
                <c:pt idx="443">
                  <c:v>2.81</c:v>
                </c:pt>
                <c:pt idx="444">
                  <c:v>2.84</c:v>
                </c:pt>
                <c:pt idx="445">
                  <c:v>2.71</c:v>
                </c:pt>
                <c:pt idx="446">
                  <c:v>2.85</c:v>
                </c:pt>
                <c:pt idx="447">
                  <c:v>2.96</c:v>
                </c:pt>
                <c:pt idx="448">
                  <c:v>2.85</c:v>
                </c:pt>
                <c:pt idx="449">
                  <c:v>3.25</c:v>
                </c:pt>
                <c:pt idx="450">
                  <c:v>3.24</c:v>
                </c:pt>
                <c:pt idx="451">
                  <c:v>3.36</c:v>
                </c:pt>
                <c:pt idx="452">
                  <c:v>4</c:v>
                </c:pt>
                <c:pt idx="453">
                  <c:v>4.12</c:v>
                </c:pt>
                <c:pt idx="454">
                  <c:v>4.21</c:v>
                </c:pt>
                <c:pt idx="455">
                  <c:v>4.57</c:v>
                </c:pt>
                <c:pt idx="456">
                  <c:v>4.4400000000000004</c:v>
                </c:pt>
                <c:pt idx="457">
                  <c:v>3.95</c:v>
                </c:pt>
                <c:pt idx="458">
                  <c:v>3.44</c:v>
                </c:pt>
                <c:pt idx="459">
                  <c:v>3.24</c:v>
                </c:pt>
                <c:pt idx="460">
                  <c:v>3.39</c:v>
                </c:pt>
                <c:pt idx="461">
                  <c:v>2.64</c:v>
                </c:pt>
                <c:pt idx="462">
                  <c:v>2.4</c:v>
                </c:pt>
                <c:pt idx="463">
                  <c:v>2.29</c:v>
                </c:pt>
                <c:pt idx="464">
                  <c:v>2.4900000000000002</c:v>
                </c:pt>
                <c:pt idx="465">
                  <c:v>2.4300000000000002</c:v>
                </c:pt>
                <c:pt idx="466">
                  <c:v>2.38</c:v>
                </c:pt>
                <c:pt idx="467">
                  <c:v>2.27</c:v>
                </c:pt>
                <c:pt idx="468">
                  <c:v>2.2999999999999998</c:v>
                </c:pt>
                <c:pt idx="469">
                  <c:v>2.41</c:v>
                </c:pt>
                <c:pt idx="470">
                  <c:v>2.42</c:v>
                </c:pt>
                <c:pt idx="471">
                  <c:v>2.33</c:v>
                </c:pt>
                <c:pt idx="472">
                  <c:v>2.29</c:v>
                </c:pt>
                <c:pt idx="473">
                  <c:v>2.36</c:v>
                </c:pt>
                <c:pt idx="474">
                  <c:v>2.27</c:v>
                </c:pt>
                <c:pt idx="475">
                  <c:v>2.4</c:v>
                </c:pt>
                <c:pt idx="476">
                  <c:v>2.2999999999999998</c:v>
                </c:pt>
                <c:pt idx="477">
                  <c:v>2.35</c:v>
                </c:pt>
                <c:pt idx="478">
                  <c:v>2.46</c:v>
                </c:pt>
                <c:pt idx="479">
                  <c:v>2.62</c:v>
                </c:pt>
                <c:pt idx="480">
                  <c:v>2.75</c:v>
                </c:pt>
                <c:pt idx="481">
                  <c:v>2.75</c:v>
                </c:pt>
                <c:pt idx="482">
                  <c:v>2.72</c:v>
                </c:pt>
                <c:pt idx="483">
                  <c:v>2.73</c:v>
                </c:pt>
                <c:pt idx="484">
                  <c:v>2.69</c:v>
                </c:pt>
                <c:pt idx="485">
                  <c:v>2.72</c:v>
                </c:pt>
                <c:pt idx="486">
                  <c:v>2.94</c:v>
                </c:pt>
                <c:pt idx="487">
                  <c:v>2.84</c:v>
                </c:pt>
                <c:pt idx="488">
                  <c:v>2.79</c:v>
                </c:pt>
                <c:pt idx="489">
                  <c:v>2.75</c:v>
                </c:pt>
                <c:pt idx="490">
                  <c:v>2.8</c:v>
                </c:pt>
                <c:pt idx="491">
                  <c:v>2.86</c:v>
                </c:pt>
                <c:pt idx="492">
                  <c:v>2.91</c:v>
                </c:pt>
                <c:pt idx="493">
                  <c:v>2.92</c:v>
                </c:pt>
                <c:pt idx="494">
                  <c:v>2.9</c:v>
                </c:pt>
                <c:pt idx="495">
                  <c:v>2.91</c:v>
                </c:pt>
                <c:pt idx="496">
                  <c:v>2.92</c:v>
                </c:pt>
                <c:pt idx="497">
                  <c:v>2.99</c:v>
                </c:pt>
                <c:pt idx="498">
                  <c:v>3.14</c:v>
                </c:pt>
                <c:pt idx="499">
                  <c:v>3.32</c:v>
                </c:pt>
                <c:pt idx="500">
                  <c:v>3.38</c:v>
                </c:pt>
                <c:pt idx="501">
                  <c:v>3.45</c:v>
                </c:pt>
                <c:pt idx="502">
                  <c:v>3.52</c:v>
                </c:pt>
                <c:pt idx="503">
                  <c:v>3.52</c:v>
                </c:pt>
                <c:pt idx="504">
                  <c:v>3.53</c:v>
                </c:pt>
                <c:pt idx="505">
                  <c:v>3.53</c:v>
                </c:pt>
                <c:pt idx="506">
                  <c:v>3.55</c:v>
                </c:pt>
                <c:pt idx="507">
                  <c:v>3.48</c:v>
                </c:pt>
                <c:pt idx="508">
                  <c:v>3.48</c:v>
                </c:pt>
                <c:pt idx="509">
                  <c:v>3.48</c:v>
                </c:pt>
                <c:pt idx="510">
                  <c:v>3.48</c:v>
                </c:pt>
                <c:pt idx="511">
                  <c:v>3.51</c:v>
                </c:pt>
                <c:pt idx="512">
                  <c:v>3.53</c:v>
                </c:pt>
                <c:pt idx="513">
                  <c:v>3.58</c:v>
                </c:pt>
                <c:pt idx="514">
                  <c:v>3.62</c:v>
                </c:pt>
                <c:pt idx="515">
                  <c:v>3.86</c:v>
                </c:pt>
                <c:pt idx="516">
                  <c:v>3.83</c:v>
                </c:pt>
                <c:pt idx="517">
                  <c:v>3.93</c:v>
                </c:pt>
                <c:pt idx="518">
                  <c:v>3.94</c:v>
                </c:pt>
                <c:pt idx="519">
                  <c:v>3.93</c:v>
                </c:pt>
                <c:pt idx="520">
                  <c:v>3.89</c:v>
                </c:pt>
                <c:pt idx="521">
                  <c:v>3.81</c:v>
                </c:pt>
                <c:pt idx="522">
                  <c:v>3.83</c:v>
                </c:pt>
                <c:pt idx="523">
                  <c:v>3.84</c:v>
                </c:pt>
                <c:pt idx="524">
                  <c:v>3.91</c:v>
                </c:pt>
                <c:pt idx="525">
                  <c:v>4.03</c:v>
                </c:pt>
                <c:pt idx="526">
                  <c:v>4.08</c:v>
                </c:pt>
                <c:pt idx="527">
                  <c:v>4.3600000000000003</c:v>
                </c:pt>
                <c:pt idx="528">
                  <c:v>4.5999999999999996</c:v>
                </c:pt>
                <c:pt idx="529">
                  <c:v>4.67</c:v>
                </c:pt>
                <c:pt idx="530">
                  <c:v>4.63</c:v>
                </c:pt>
                <c:pt idx="531">
                  <c:v>4.6100000000000003</c:v>
                </c:pt>
                <c:pt idx="532">
                  <c:v>4.6399999999999997</c:v>
                </c:pt>
                <c:pt idx="533">
                  <c:v>4.54</c:v>
                </c:pt>
                <c:pt idx="534">
                  <c:v>4.8600000000000003</c:v>
                </c:pt>
                <c:pt idx="535">
                  <c:v>4.93</c:v>
                </c:pt>
                <c:pt idx="536">
                  <c:v>5.36</c:v>
                </c:pt>
                <c:pt idx="537">
                  <c:v>5.39</c:v>
                </c:pt>
                <c:pt idx="538">
                  <c:v>5.34</c:v>
                </c:pt>
                <c:pt idx="539">
                  <c:v>5.01</c:v>
                </c:pt>
                <c:pt idx="540">
                  <c:v>4.76</c:v>
                </c:pt>
                <c:pt idx="541">
                  <c:v>4.5599999999999996</c:v>
                </c:pt>
                <c:pt idx="542">
                  <c:v>4.29</c:v>
                </c:pt>
                <c:pt idx="543">
                  <c:v>3.86</c:v>
                </c:pt>
                <c:pt idx="544">
                  <c:v>3.64</c:v>
                </c:pt>
                <c:pt idx="545">
                  <c:v>3.48</c:v>
                </c:pt>
                <c:pt idx="546">
                  <c:v>4.3099999999999996</c:v>
                </c:pt>
                <c:pt idx="547">
                  <c:v>4.2699999999999996</c:v>
                </c:pt>
                <c:pt idx="548">
                  <c:v>4.45</c:v>
                </c:pt>
                <c:pt idx="549">
                  <c:v>4.59</c:v>
                </c:pt>
                <c:pt idx="550">
                  <c:v>4.76</c:v>
                </c:pt>
                <c:pt idx="551">
                  <c:v>5.01</c:v>
                </c:pt>
                <c:pt idx="552">
                  <c:v>5.08</c:v>
                </c:pt>
                <c:pt idx="553">
                  <c:v>4.97</c:v>
                </c:pt>
                <c:pt idx="554">
                  <c:v>5.15</c:v>
                </c:pt>
                <c:pt idx="555">
                  <c:v>5.37</c:v>
                </c:pt>
                <c:pt idx="556">
                  <c:v>5.62</c:v>
                </c:pt>
                <c:pt idx="557">
                  <c:v>5.55</c:v>
                </c:pt>
                <c:pt idx="558">
                  <c:v>5.38</c:v>
                </c:pt>
                <c:pt idx="559">
                  <c:v>5.09</c:v>
                </c:pt>
                <c:pt idx="560">
                  <c:v>5.2</c:v>
                </c:pt>
                <c:pt idx="561">
                  <c:v>5.34</c:v>
                </c:pt>
                <c:pt idx="562">
                  <c:v>5.49</c:v>
                </c:pt>
                <c:pt idx="563">
                  <c:v>5.92</c:v>
                </c:pt>
                <c:pt idx="564">
                  <c:v>6.18</c:v>
                </c:pt>
                <c:pt idx="565">
                  <c:v>6.16</c:v>
                </c:pt>
                <c:pt idx="566">
                  <c:v>6.08</c:v>
                </c:pt>
                <c:pt idx="567">
                  <c:v>6.16</c:v>
                </c:pt>
                <c:pt idx="568">
                  <c:v>6.08</c:v>
                </c:pt>
                <c:pt idx="569">
                  <c:v>6.49</c:v>
                </c:pt>
                <c:pt idx="570">
                  <c:v>7.01</c:v>
                </c:pt>
                <c:pt idx="571">
                  <c:v>7.01</c:v>
                </c:pt>
                <c:pt idx="572">
                  <c:v>7.13</c:v>
                </c:pt>
                <c:pt idx="573">
                  <c:v>7.04</c:v>
                </c:pt>
                <c:pt idx="574">
                  <c:v>7.2</c:v>
                </c:pt>
                <c:pt idx="575">
                  <c:v>7.72</c:v>
                </c:pt>
                <c:pt idx="576">
                  <c:v>7.92</c:v>
                </c:pt>
                <c:pt idx="577">
                  <c:v>7.16</c:v>
                </c:pt>
                <c:pt idx="578">
                  <c:v>6.71</c:v>
                </c:pt>
                <c:pt idx="579">
                  <c:v>6.48</c:v>
                </c:pt>
                <c:pt idx="580">
                  <c:v>7.03</c:v>
                </c:pt>
                <c:pt idx="581">
                  <c:v>6.74</c:v>
                </c:pt>
                <c:pt idx="582">
                  <c:v>6.47</c:v>
                </c:pt>
                <c:pt idx="583">
                  <c:v>6.41</c:v>
                </c:pt>
                <c:pt idx="584">
                  <c:v>6.24</c:v>
                </c:pt>
                <c:pt idx="585">
                  <c:v>5.93</c:v>
                </c:pt>
                <c:pt idx="586">
                  <c:v>5.29</c:v>
                </c:pt>
                <c:pt idx="587">
                  <c:v>4.8600000000000003</c:v>
                </c:pt>
                <c:pt idx="588">
                  <c:v>4.49</c:v>
                </c:pt>
                <c:pt idx="589">
                  <c:v>3.78</c:v>
                </c:pt>
                <c:pt idx="590">
                  <c:v>3.33</c:v>
                </c:pt>
                <c:pt idx="591">
                  <c:v>3.78</c:v>
                </c:pt>
                <c:pt idx="592">
                  <c:v>4.1399999999999997</c:v>
                </c:pt>
                <c:pt idx="593">
                  <c:v>4.7</c:v>
                </c:pt>
                <c:pt idx="594">
                  <c:v>5.41</c:v>
                </c:pt>
                <c:pt idx="595">
                  <c:v>5.08</c:v>
                </c:pt>
                <c:pt idx="596">
                  <c:v>4.67</c:v>
                </c:pt>
                <c:pt idx="597">
                  <c:v>4.49</c:v>
                </c:pt>
                <c:pt idx="598">
                  <c:v>4.1900000000000004</c:v>
                </c:pt>
                <c:pt idx="599">
                  <c:v>4.0199999999999996</c:v>
                </c:pt>
                <c:pt idx="600">
                  <c:v>3.41</c:v>
                </c:pt>
                <c:pt idx="601">
                  <c:v>3.18</c:v>
                </c:pt>
                <c:pt idx="602">
                  <c:v>3.72</c:v>
                </c:pt>
                <c:pt idx="603">
                  <c:v>3.72</c:v>
                </c:pt>
                <c:pt idx="604">
                  <c:v>3.65</c:v>
                </c:pt>
                <c:pt idx="605">
                  <c:v>3.87</c:v>
                </c:pt>
                <c:pt idx="606">
                  <c:v>4.0599999999999996</c:v>
                </c:pt>
                <c:pt idx="607">
                  <c:v>4.01</c:v>
                </c:pt>
                <c:pt idx="608">
                  <c:v>4.6500000000000004</c:v>
                </c:pt>
                <c:pt idx="609">
                  <c:v>4.72</c:v>
                </c:pt>
                <c:pt idx="610">
                  <c:v>4.78</c:v>
                </c:pt>
                <c:pt idx="611">
                  <c:v>5.0599999999999996</c:v>
                </c:pt>
                <c:pt idx="612">
                  <c:v>5.31</c:v>
                </c:pt>
                <c:pt idx="613">
                  <c:v>5.56</c:v>
                </c:pt>
                <c:pt idx="614">
                  <c:v>6.05</c:v>
                </c:pt>
                <c:pt idx="615">
                  <c:v>6.29</c:v>
                </c:pt>
                <c:pt idx="616">
                  <c:v>6.35</c:v>
                </c:pt>
                <c:pt idx="617">
                  <c:v>7.19</c:v>
                </c:pt>
                <c:pt idx="618">
                  <c:v>8.02</c:v>
                </c:pt>
                <c:pt idx="619">
                  <c:v>8.67</c:v>
                </c:pt>
                <c:pt idx="620">
                  <c:v>8.48</c:v>
                </c:pt>
                <c:pt idx="621">
                  <c:v>7.16</c:v>
                </c:pt>
                <c:pt idx="622">
                  <c:v>7.87</c:v>
                </c:pt>
                <c:pt idx="623">
                  <c:v>7.37</c:v>
                </c:pt>
                <c:pt idx="624">
                  <c:v>7.76</c:v>
                </c:pt>
                <c:pt idx="625">
                  <c:v>7.06</c:v>
                </c:pt>
                <c:pt idx="626">
                  <c:v>7.99</c:v>
                </c:pt>
                <c:pt idx="627">
                  <c:v>8.23</c:v>
                </c:pt>
                <c:pt idx="628">
                  <c:v>8.43</c:v>
                </c:pt>
                <c:pt idx="629">
                  <c:v>8.15</c:v>
                </c:pt>
                <c:pt idx="630">
                  <c:v>7.75</c:v>
                </c:pt>
                <c:pt idx="631">
                  <c:v>8.75</c:v>
                </c:pt>
                <c:pt idx="632">
                  <c:v>8.3699999999999992</c:v>
                </c:pt>
                <c:pt idx="633">
                  <c:v>7.24</c:v>
                </c:pt>
                <c:pt idx="634">
                  <c:v>7.59</c:v>
                </c:pt>
                <c:pt idx="635">
                  <c:v>7.18</c:v>
                </c:pt>
                <c:pt idx="636">
                  <c:v>6.49</c:v>
                </c:pt>
                <c:pt idx="637">
                  <c:v>5.59</c:v>
                </c:pt>
                <c:pt idx="638">
                  <c:v>5.55</c:v>
                </c:pt>
                <c:pt idx="639">
                  <c:v>5.69</c:v>
                </c:pt>
                <c:pt idx="640">
                  <c:v>5.32</c:v>
                </c:pt>
                <c:pt idx="641">
                  <c:v>5.2</c:v>
                </c:pt>
                <c:pt idx="642">
                  <c:v>6.17</c:v>
                </c:pt>
                <c:pt idx="643">
                  <c:v>6.46</c:v>
                </c:pt>
                <c:pt idx="644">
                  <c:v>6.38</c:v>
                </c:pt>
                <c:pt idx="645">
                  <c:v>6.08</c:v>
                </c:pt>
                <c:pt idx="646">
                  <c:v>5.47</c:v>
                </c:pt>
                <c:pt idx="647">
                  <c:v>5.5</c:v>
                </c:pt>
                <c:pt idx="648">
                  <c:v>4.96</c:v>
                </c:pt>
                <c:pt idx="649">
                  <c:v>4.8499999999999996</c:v>
                </c:pt>
                <c:pt idx="650">
                  <c:v>5.05</c:v>
                </c:pt>
                <c:pt idx="651">
                  <c:v>4.88</c:v>
                </c:pt>
                <c:pt idx="652">
                  <c:v>5.19</c:v>
                </c:pt>
                <c:pt idx="653">
                  <c:v>5.45</c:v>
                </c:pt>
                <c:pt idx="654">
                  <c:v>5.28</c:v>
                </c:pt>
                <c:pt idx="655">
                  <c:v>5.15</c:v>
                </c:pt>
                <c:pt idx="656">
                  <c:v>5.08</c:v>
                </c:pt>
                <c:pt idx="657">
                  <c:v>4.93</c:v>
                </c:pt>
                <c:pt idx="658">
                  <c:v>4.8099999999999996</c:v>
                </c:pt>
                <c:pt idx="659">
                  <c:v>4.3600000000000003</c:v>
                </c:pt>
                <c:pt idx="660">
                  <c:v>4.5999999999999996</c:v>
                </c:pt>
                <c:pt idx="661">
                  <c:v>4.66</c:v>
                </c:pt>
                <c:pt idx="662">
                  <c:v>4.6100000000000003</c:v>
                </c:pt>
                <c:pt idx="663">
                  <c:v>4.54</c:v>
                </c:pt>
                <c:pt idx="664">
                  <c:v>4.9400000000000004</c:v>
                </c:pt>
                <c:pt idx="665">
                  <c:v>5</c:v>
                </c:pt>
                <c:pt idx="666">
                  <c:v>5.14</c:v>
                </c:pt>
                <c:pt idx="667">
                  <c:v>5.5</c:v>
                </c:pt>
                <c:pt idx="668">
                  <c:v>5.77</c:v>
                </c:pt>
                <c:pt idx="669">
                  <c:v>6.19</c:v>
                </c:pt>
                <c:pt idx="670">
                  <c:v>6.16</c:v>
                </c:pt>
                <c:pt idx="671">
                  <c:v>6.06</c:v>
                </c:pt>
                <c:pt idx="672">
                  <c:v>6.45</c:v>
                </c:pt>
                <c:pt idx="673">
                  <c:v>6.46</c:v>
                </c:pt>
                <c:pt idx="674">
                  <c:v>6.32</c:v>
                </c:pt>
                <c:pt idx="675">
                  <c:v>6.31</c:v>
                </c:pt>
                <c:pt idx="676">
                  <c:v>6.43</c:v>
                </c:pt>
                <c:pt idx="677">
                  <c:v>6.71</c:v>
                </c:pt>
                <c:pt idx="678">
                  <c:v>7.08</c:v>
                </c:pt>
                <c:pt idx="679">
                  <c:v>7.04</c:v>
                </c:pt>
                <c:pt idx="680">
                  <c:v>7.84</c:v>
                </c:pt>
                <c:pt idx="681">
                  <c:v>8.1300000000000008</c:v>
                </c:pt>
                <c:pt idx="682">
                  <c:v>8.7899999999999991</c:v>
                </c:pt>
                <c:pt idx="683">
                  <c:v>9.1199999999999992</c:v>
                </c:pt>
                <c:pt idx="684">
                  <c:v>9.35</c:v>
                </c:pt>
                <c:pt idx="685">
                  <c:v>9.27</c:v>
                </c:pt>
                <c:pt idx="686">
                  <c:v>9.4600000000000009</c:v>
                </c:pt>
                <c:pt idx="687">
                  <c:v>9.49</c:v>
                </c:pt>
                <c:pt idx="688">
                  <c:v>9.58</c:v>
                </c:pt>
                <c:pt idx="689">
                  <c:v>9.0500000000000007</c:v>
                </c:pt>
                <c:pt idx="690">
                  <c:v>9.27</c:v>
                </c:pt>
                <c:pt idx="691">
                  <c:v>9.4499999999999993</c:v>
                </c:pt>
                <c:pt idx="692">
                  <c:v>10.18</c:v>
                </c:pt>
                <c:pt idx="693">
                  <c:v>11.47</c:v>
                </c:pt>
                <c:pt idx="694">
                  <c:v>11.87</c:v>
                </c:pt>
                <c:pt idx="695">
                  <c:v>12.07</c:v>
                </c:pt>
                <c:pt idx="696">
                  <c:v>12.04</c:v>
                </c:pt>
                <c:pt idx="697">
                  <c:v>12.82</c:v>
                </c:pt>
                <c:pt idx="698">
                  <c:v>15.53</c:v>
                </c:pt>
                <c:pt idx="699">
                  <c:v>14</c:v>
                </c:pt>
                <c:pt idx="700">
                  <c:v>9.15</c:v>
                </c:pt>
                <c:pt idx="701">
                  <c:v>7</c:v>
                </c:pt>
                <c:pt idx="702">
                  <c:v>8.1300000000000008</c:v>
                </c:pt>
                <c:pt idx="703">
                  <c:v>9.26</c:v>
                </c:pt>
                <c:pt idx="704">
                  <c:v>10.32</c:v>
                </c:pt>
                <c:pt idx="705">
                  <c:v>11.58</c:v>
                </c:pt>
                <c:pt idx="706">
                  <c:v>13.89</c:v>
                </c:pt>
                <c:pt idx="707">
                  <c:v>15.66</c:v>
                </c:pt>
                <c:pt idx="708">
                  <c:v>14.73</c:v>
                </c:pt>
                <c:pt idx="709">
                  <c:v>14.91</c:v>
                </c:pt>
                <c:pt idx="710">
                  <c:v>13.48</c:v>
                </c:pt>
                <c:pt idx="711">
                  <c:v>13.63</c:v>
                </c:pt>
                <c:pt idx="712">
                  <c:v>16.29</c:v>
                </c:pt>
                <c:pt idx="713">
                  <c:v>14.56</c:v>
                </c:pt>
                <c:pt idx="714">
                  <c:v>14.7</c:v>
                </c:pt>
                <c:pt idx="715">
                  <c:v>15.61</c:v>
                </c:pt>
                <c:pt idx="716">
                  <c:v>14.95</c:v>
                </c:pt>
                <c:pt idx="717">
                  <c:v>13.87</c:v>
                </c:pt>
                <c:pt idx="718">
                  <c:v>11.27</c:v>
                </c:pt>
                <c:pt idx="719">
                  <c:v>10.93</c:v>
                </c:pt>
                <c:pt idx="720">
                  <c:v>12.41</c:v>
                </c:pt>
                <c:pt idx="721">
                  <c:v>13.78</c:v>
                </c:pt>
                <c:pt idx="722">
                  <c:v>12.49</c:v>
                </c:pt>
                <c:pt idx="723">
                  <c:v>12.82</c:v>
                </c:pt>
                <c:pt idx="724">
                  <c:v>12.15</c:v>
                </c:pt>
                <c:pt idx="725">
                  <c:v>12.11</c:v>
                </c:pt>
                <c:pt idx="726">
                  <c:v>11.92</c:v>
                </c:pt>
                <c:pt idx="727">
                  <c:v>9.01</c:v>
                </c:pt>
                <c:pt idx="728">
                  <c:v>8.1999999999999993</c:v>
                </c:pt>
                <c:pt idx="729">
                  <c:v>7.75</c:v>
                </c:pt>
                <c:pt idx="730">
                  <c:v>8.0399999999999991</c:v>
                </c:pt>
                <c:pt idx="731">
                  <c:v>8.02</c:v>
                </c:pt>
                <c:pt idx="732">
                  <c:v>7.81</c:v>
                </c:pt>
                <c:pt idx="733">
                  <c:v>8.1300000000000008</c:v>
                </c:pt>
                <c:pt idx="734">
                  <c:v>8.3000000000000007</c:v>
                </c:pt>
                <c:pt idx="735">
                  <c:v>8.25</c:v>
                </c:pt>
                <c:pt idx="736">
                  <c:v>8.19</c:v>
                </c:pt>
                <c:pt idx="737">
                  <c:v>8.82</c:v>
                </c:pt>
                <c:pt idx="738">
                  <c:v>9.1199999999999992</c:v>
                </c:pt>
                <c:pt idx="739">
                  <c:v>9.39</c:v>
                </c:pt>
                <c:pt idx="740">
                  <c:v>9.0500000000000007</c:v>
                </c:pt>
                <c:pt idx="741">
                  <c:v>8.7100000000000009</c:v>
                </c:pt>
                <c:pt idx="742">
                  <c:v>8.7100000000000009</c:v>
                </c:pt>
                <c:pt idx="743">
                  <c:v>8.9600000000000009</c:v>
                </c:pt>
                <c:pt idx="744">
                  <c:v>8.93</c:v>
                </c:pt>
                <c:pt idx="745">
                  <c:v>9.0299999999999994</c:v>
                </c:pt>
                <c:pt idx="746">
                  <c:v>9.44</c:v>
                </c:pt>
                <c:pt idx="747">
                  <c:v>9.69</c:v>
                </c:pt>
                <c:pt idx="748">
                  <c:v>9.9</c:v>
                </c:pt>
                <c:pt idx="749">
                  <c:v>9.94</c:v>
                </c:pt>
                <c:pt idx="750">
                  <c:v>10.130000000000001</c:v>
                </c:pt>
                <c:pt idx="751">
                  <c:v>10.49</c:v>
                </c:pt>
                <c:pt idx="752">
                  <c:v>10.41</c:v>
                </c:pt>
                <c:pt idx="753">
                  <c:v>9.9700000000000006</c:v>
                </c:pt>
                <c:pt idx="754">
                  <c:v>8.7899999999999991</c:v>
                </c:pt>
                <c:pt idx="755">
                  <c:v>8.16</c:v>
                </c:pt>
                <c:pt idx="756">
                  <c:v>7.76</c:v>
                </c:pt>
                <c:pt idx="757">
                  <c:v>8.2200000000000006</c:v>
                </c:pt>
                <c:pt idx="758">
                  <c:v>8.57</c:v>
                </c:pt>
                <c:pt idx="759">
                  <c:v>8</c:v>
                </c:pt>
                <c:pt idx="760">
                  <c:v>7.56</c:v>
                </c:pt>
                <c:pt idx="761">
                  <c:v>7.01</c:v>
                </c:pt>
                <c:pt idx="762">
                  <c:v>7.05</c:v>
                </c:pt>
                <c:pt idx="763">
                  <c:v>7.18</c:v>
                </c:pt>
                <c:pt idx="764">
                  <c:v>7.08</c:v>
                </c:pt>
                <c:pt idx="765">
                  <c:v>7.17</c:v>
                </c:pt>
                <c:pt idx="766">
                  <c:v>7.2</c:v>
                </c:pt>
                <c:pt idx="767">
                  <c:v>7.07</c:v>
                </c:pt>
                <c:pt idx="768">
                  <c:v>7.04</c:v>
                </c:pt>
                <c:pt idx="769">
                  <c:v>7.03</c:v>
                </c:pt>
                <c:pt idx="770">
                  <c:v>6.59</c:v>
                </c:pt>
                <c:pt idx="771">
                  <c:v>6.06</c:v>
                </c:pt>
                <c:pt idx="772">
                  <c:v>6.12</c:v>
                </c:pt>
                <c:pt idx="773">
                  <c:v>6.21</c:v>
                </c:pt>
                <c:pt idx="774">
                  <c:v>5.84</c:v>
                </c:pt>
                <c:pt idx="775">
                  <c:v>5.57</c:v>
                </c:pt>
                <c:pt idx="776">
                  <c:v>5.19</c:v>
                </c:pt>
                <c:pt idx="777">
                  <c:v>5.18</c:v>
                </c:pt>
                <c:pt idx="778">
                  <c:v>5.35</c:v>
                </c:pt>
                <c:pt idx="779">
                  <c:v>5.49</c:v>
                </c:pt>
                <c:pt idx="780">
                  <c:v>5.45</c:v>
                </c:pt>
                <c:pt idx="781">
                  <c:v>5.59</c:v>
                </c:pt>
                <c:pt idx="782">
                  <c:v>5.56</c:v>
                </c:pt>
                <c:pt idx="783">
                  <c:v>5.76</c:v>
                </c:pt>
                <c:pt idx="784">
                  <c:v>5.75</c:v>
                </c:pt>
                <c:pt idx="785">
                  <c:v>5.69</c:v>
                </c:pt>
                <c:pt idx="786">
                  <c:v>5.78</c:v>
                </c:pt>
                <c:pt idx="787">
                  <c:v>6</c:v>
                </c:pt>
                <c:pt idx="788">
                  <c:v>6.32</c:v>
                </c:pt>
                <c:pt idx="789">
                  <c:v>6.4</c:v>
                </c:pt>
                <c:pt idx="790">
                  <c:v>5.81</c:v>
                </c:pt>
                <c:pt idx="791">
                  <c:v>5.8</c:v>
                </c:pt>
                <c:pt idx="792">
                  <c:v>5.9</c:v>
                </c:pt>
                <c:pt idx="793">
                  <c:v>5.69</c:v>
                </c:pt>
                <c:pt idx="794">
                  <c:v>5.69</c:v>
                </c:pt>
                <c:pt idx="795">
                  <c:v>5.92</c:v>
                </c:pt>
                <c:pt idx="796">
                  <c:v>6.27</c:v>
                </c:pt>
                <c:pt idx="797">
                  <c:v>6.5</c:v>
                </c:pt>
                <c:pt idx="798">
                  <c:v>6.73</c:v>
                </c:pt>
                <c:pt idx="799">
                  <c:v>7.02</c:v>
                </c:pt>
                <c:pt idx="800">
                  <c:v>7.23</c:v>
                </c:pt>
                <c:pt idx="801">
                  <c:v>7.34</c:v>
                </c:pt>
                <c:pt idx="802">
                  <c:v>7.68</c:v>
                </c:pt>
                <c:pt idx="803">
                  <c:v>8.09</c:v>
                </c:pt>
                <c:pt idx="804">
                  <c:v>8.2899999999999991</c:v>
                </c:pt>
                <c:pt idx="805">
                  <c:v>8.48</c:v>
                </c:pt>
                <c:pt idx="806">
                  <c:v>8.83</c:v>
                </c:pt>
                <c:pt idx="807">
                  <c:v>8.6999999999999993</c:v>
                </c:pt>
                <c:pt idx="808">
                  <c:v>8.4</c:v>
                </c:pt>
                <c:pt idx="809">
                  <c:v>8.2200000000000006</c:v>
                </c:pt>
                <c:pt idx="810">
                  <c:v>7.92</c:v>
                </c:pt>
                <c:pt idx="811">
                  <c:v>7.91</c:v>
                </c:pt>
                <c:pt idx="812">
                  <c:v>7.72</c:v>
                </c:pt>
                <c:pt idx="813">
                  <c:v>7.59</c:v>
                </c:pt>
                <c:pt idx="814">
                  <c:v>7.67</c:v>
                </c:pt>
                <c:pt idx="815">
                  <c:v>7.64</c:v>
                </c:pt>
                <c:pt idx="816">
                  <c:v>7.64</c:v>
                </c:pt>
                <c:pt idx="817">
                  <c:v>7.76</c:v>
                </c:pt>
                <c:pt idx="818">
                  <c:v>7.87</c:v>
                </c:pt>
                <c:pt idx="819">
                  <c:v>7.78</c:v>
                </c:pt>
                <c:pt idx="820">
                  <c:v>7.78</c:v>
                </c:pt>
                <c:pt idx="821">
                  <c:v>7.74</c:v>
                </c:pt>
                <c:pt idx="822">
                  <c:v>7.66</c:v>
                </c:pt>
                <c:pt idx="823">
                  <c:v>7.44</c:v>
                </c:pt>
                <c:pt idx="824">
                  <c:v>7.38</c:v>
                </c:pt>
                <c:pt idx="825">
                  <c:v>7.19</c:v>
                </c:pt>
                <c:pt idx="826">
                  <c:v>7.07</c:v>
                </c:pt>
                <c:pt idx="827">
                  <c:v>6.81</c:v>
                </c:pt>
                <c:pt idx="828">
                  <c:v>6.3</c:v>
                </c:pt>
                <c:pt idx="829">
                  <c:v>5.95</c:v>
                </c:pt>
                <c:pt idx="830">
                  <c:v>5.91</c:v>
                </c:pt>
                <c:pt idx="831">
                  <c:v>5.67</c:v>
                </c:pt>
                <c:pt idx="832">
                  <c:v>5.51</c:v>
                </c:pt>
                <c:pt idx="833">
                  <c:v>5.6</c:v>
                </c:pt>
                <c:pt idx="834">
                  <c:v>5.58</c:v>
                </c:pt>
                <c:pt idx="835">
                  <c:v>5.39</c:v>
                </c:pt>
                <c:pt idx="836">
                  <c:v>5.25</c:v>
                </c:pt>
                <c:pt idx="837">
                  <c:v>5.03</c:v>
                </c:pt>
                <c:pt idx="838">
                  <c:v>4.5999999999999996</c:v>
                </c:pt>
                <c:pt idx="839">
                  <c:v>4.12</c:v>
                </c:pt>
                <c:pt idx="840">
                  <c:v>3.84</c:v>
                </c:pt>
                <c:pt idx="841">
                  <c:v>3.84</c:v>
                </c:pt>
                <c:pt idx="842">
                  <c:v>4.05</c:v>
                </c:pt>
                <c:pt idx="843">
                  <c:v>3.81</c:v>
                </c:pt>
                <c:pt idx="844">
                  <c:v>3.66</c:v>
                </c:pt>
                <c:pt idx="845">
                  <c:v>3.7</c:v>
                </c:pt>
                <c:pt idx="846">
                  <c:v>3.28</c:v>
                </c:pt>
                <c:pt idx="847">
                  <c:v>3.14</c:v>
                </c:pt>
                <c:pt idx="848">
                  <c:v>2.97</c:v>
                </c:pt>
                <c:pt idx="849">
                  <c:v>2.84</c:v>
                </c:pt>
                <c:pt idx="850">
                  <c:v>3.14</c:v>
                </c:pt>
                <c:pt idx="851">
                  <c:v>3.25</c:v>
                </c:pt>
                <c:pt idx="852">
                  <c:v>3.06</c:v>
                </c:pt>
                <c:pt idx="853">
                  <c:v>2.95</c:v>
                </c:pt>
                <c:pt idx="854">
                  <c:v>2.97</c:v>
                </c:pt>
                <c:pt idx="855">
                  <c:v>2.89</c:v>
                </c:pt>
                <c:pt idx="856">
                  <c:v>2.96</c:v>
                </c:pt>
                <c:pt idx="857">
                  <c:v>3.1</c:v>
                </c:pt>
                <c:pt idx="858">
                  <c:v>3.05</c:v>
                </c:pt>
                <c:pt idx="859">
                  <c:v>3.05</c:v>
                </c:pt>
                <c:pt idx="860">
                  <c:v>2.96</c:v>
                </c:pt>
                <c:pt idx="861">
                  <c:v>3.04</c:v>
                </c:pt>
                <c:pt idx="862">
                  <c:v>3.12</c:v>
                </c:pt>
                <c:pt idx="863">
                  <c:v>3.08</c:v>
                </c:pt>
                <c:pt idx="864">
                  <c:v>3.02</c:v>
                </c:pt>
                <c:pt idx="865">
                  <c:v>3.21</c:v>
                </c:pt>
                <c:pt idx="866">
                  <c:v>3.52</c:v>
                </c:pt>
                <c:pt idx="867">
                  <c:v>3.74</c:v>
                </c:pt>
                <c:pt idx="868">
                  <c:v>4.1900000000000004</c:v>
                </c:pt>
                <c:pt idx="869">
                  <c:v>4.18</c:v>
                </c:pt>
                <c:pt idx="870">
                  <c:v>4.3899999999999997</c:v>
                </c:pt>
                <c:pt idx="871">
                  <c:v>4.5</c:v>
                </c:pt>
                <c:pt idx="872">
                  <c:v>4.6399999999999997</c:v>
                </c:pt>
                <c:pt idx="873">
                  <c:v>4.96</c:v>
                </c:pt>
                <c:pt idx="874">
                  <c:v>5.25</c:v>
                </c:pt>
                <c:pt idx="875">
                  <c:v>5.64</c:v>
                </c:pt>
                <c:pt idx="876">
                  <c:v>5.81</c:v>
                </c:pt>
                <c:pt idx="877">
                  <c:v>5.8</c:v>
                </c:pt>
                <c:pt idx="878">
                  <c:v>5.73</c:v>
                </c:pt>
                <c:pt idx="879">
                  <c:v>5.67</c:v>
                </c:pt>
                <c:pt idx="880">
                  <c:v>5.7</c:v>
                </c:pt>
                <c:pt idx="881">
                  <c:v>5.5</c:v>
                </c:pt>
                <c:pt idx="882">
                  <c:v>5.47</c:v>
                </c:pt>
                <c:pt idx="883">
                  <c:v>5.41</c:v>
                </c:pt>
                <c:pt idx="884">
                  <c:v>5.26</c:v>
                </c:pt>
                <c:pt idx="885">
                  <c:v>5.3</c:v>
                </c:pt>
                <c:pt idx="886">
                  <c:v>5.35</c:v>
                </c:pt>
                <c:pt idx="887">
                  <c:v>5.16</c:v>
                </c:pt>
                <c:pt idx="888">
                  <c:v>5.0199999999999996</c:v>
                </c:pt>
                <c:pt idx="889">
                  <c:v>4.87</c:v>
                </c:pt>
                <c:pt idx="890">
                  <c:v>4.96</c:v>
                </c:pt>
                <c:pt idx="891">
                  <c:v>4.99</c:v>
                </c:pt>
                <c:pt idx="892">
                  <c:v>5.0199999999999996</c:v>
                </c:pt>
                <c:pt idx="893">
                  <c:v>5.1100000000000003</c:v>
                </c:pt>
                <c:pt idx="894">
                  <c:v>5.17</c:v>
                </c:pt>
                <c:pt idx="895">
                  <c:v>5.09</c:v>
                </c:pt>
                <c:pt idx="896">
                  <c:v>5.15</c:v>
                </c:pt>
                <c:pt idx="897">
                  <c:v>5.01</c:v>
                </c:pt>
                <c:pt idx="898">
                  <c:v>5.03</c:v>
                </c:pt>
                <c:pt idx="899">
                  <c:v>4.87</c:v>
                </c:pt>
                <c:pt idx="900">
                  <c:v>5.05</c:v>
                </c:pt>
                <c:pt idx="901">
                  <c:v>5</c:v>
                </c:pt>
                <c:pt idx="902">
                  <c:v>5.14</c:v>
                </c:pt>
                <c:pt idx="903">
                  <c:v>5.17</c:v>
                </c:pt>
                <c:pt idx="904">
                  <c:v>5.13</c:v>
                </c:pt>
                <c:pt idx="905">
                  <c:v>4.92</c:v>
                </c:pt>
                <c:pt idx="906">
                  <c:v>5.07</c:v>
                </c:pt>
                <c:pt idx="907">
                  <c:v>5.13</c:v>
                </c:pt>
                <c:pt idx="908">
                  <c:v>4.97</c:v>
                </c:pt>
                <c:pt idx="909">
                  <c:v>4.95</c:v>
                </c:pt>
                <c:pt idx="910">
                  <c:v>5.15</c:v>
                </c:pt>
                <c:pt idx="911">
                  <c:v>5.16</c:v>
                </c:pt>
                <c:pt idx="912">
                  <c:v>5.09</c:v>
                </c:pt>
                <c:pt idx="913">
                  <c:v>5.1100000000000003</c:v>
                </c:pt>
                <c:pt idx="914">
                  <c:v>5.03</c:v>
                </c:pt>
                <c:pt idx="915">
                  <c:v>5</c:v>
                </c:pt>
                <c:pt idx="916">
                  <c:v>5.03</c:v>
                </c:pt>
                <c:pt idx="917">
                  <c:v>4.99</c:v>
                </c:pt>
                <c:pt idx="918">
                  <c:v>4.96</c:v>
                </c:pt>
                <c:pt idx="919">
                  <c:v>4.9400000000000004</c:v>
                </c:pt>
                <c:pt idx="920">
                  <c:v>4.74</c:v>
                </c:pt>
                <c:pt idx="921">
                  <c:v>4.08</c:v>
                </c:pt>
                <c:pt idx="922">
                  <c:v>4.4400000000000004</c:v>
                </c:pt>
                <c:pt idx="923">
                  <c:v>4.42</c:v>
                </c:pt>
                <c:pt idx="924">
                  <c:v>4.34</c:v>
                </c:pt>
                <c:pt idx="925">
                  <c:v>4.45</c:v>
                </c:pt>
                <c:pt idx="926">
                  <c:v>4.4800000000000004</c:v>
                </c:pt>
                <c:pt idx="927">
                  <c:v>4.28</c:v>
                </c:pt>
                <c:pt idx="928">
                  <c:v>4.51</c:v>
                </c:pt>
                <c:pt idx="929">
                  <c:v>4.59</c:v>
                </c:pt>
                <c:pt idx="930">
                  <c:v>4.5999999999999996</c:v>
                </c:pt>
                <c:pt idx="931">
                  <c:v>4.75</c:v>
                </c:pt>
                <c:pt idx="932">
                  <c:v>4.7300000000000004</c:v>
                </c:pt>
                <c:pt idx="933">
                  <c:v>4.87</c:v>
                </c:pt>
                <c:pt idx="934">
                  <c:v>5.0599999999999996</c:v>
                </c:pt>
                <c:pt idx="935">
                  <c:v>5.23</c:v>
                </c:pt>
                <c:pt idx="936">
                  <c:v>5.33</c:v>
                </c:pt>
                <c:pt idx="937">
                  <c:v>5.56</c:v>
                </c:pt>
                <c:pt idx="938">
                  <c:v>5.72</c:v>
                </c:pt>
                <c:pt idx="939">
                  <c:v>5.66</c:v>
                </c:pt>
                <c:pt idx="940">
                  <c:v>5.92</c:v>
                </c:pt>
                <c:pt idx="941">
                  <c:v>5.74</c:v>
                </c:pt>
                <c:pt idx="942">
                  <c:v>5.93</c:v>
                </c:pt>
                <c:pt idx="943">
                  <c:v>6.11</c:v>
                </c:pt>
                <c:pt idx="944">
                  <c:v>5.99</c:v>
                </c:pt>
                <c:pt idx="945">
                  <c:v>6.1</c:v>
                </c:pt>
                <c:pt idx="946">
                  <c:v>6.18</c:v>
                </c:pt>
                <c:pt idx="947">
                  <c:v>5.83</c:v>
                </c:pt>
                <c:pt idx="948">
                  <c:v>5.27</c:v>
                </c:pt>
                <c:pt idx="949">
                  <c:v>4.93</c:v>
                </c:pt>
                <c:pt idx="950">
                  <c:v>4.5</c:v>
                </c:pt>
                <c:pt idx="951">
                  <c:v>3.91</c:v>
                </c:pt>
                <c:pt idx="952">
                  <c:v>3.66</c:v>
                </c:pt>
                <c:pt idx="953">
                  <c:v>3.48</c:v>
                </c:pt>
                <c:pt idx="954">
                  <c:v>3.54</c:v>
                </c:pt>
                <c:pt idx="955">
                  <c:v>3.39</c:v>
                </c:pt>
                <c:pt idx="956">
                  <c:v>2.87</c:v>
                </c:pt>
                <c:pt idx="957">
                  <c:v>2.2200000000000002</c:v>
                </c:pt>
                <c:pt idx="958">
                  <c:v>1.93</c:v>
                </c:pt>
                <c:pt idx="959">
                  <c:v>1.72</c:v>
                </c:pt>
                <c:pt idx="960">
                  <c:v>1.66</c:v>
                </c:pt>
                <c:pt idx="961">
                  <c:v>1.73</c:v>
                </c:pt>
                <c:pt idx="962">
                  <c:v>1.81</c:v>
                </c:pt>
                <c:pt idx="963">
                  <c:v>1.72</c:v>
                </c:pt>
                <c:pt idx="964">
                  <c:v>1.74</c:v>
                </c:pt>
                <c:pt idx="965">
                  <c:v>1.71</c:v>
                </c:pt>
                <c:pt idx="966">
                  <c:v>1.68</c:v>
                </c:pt>
                <c:pt idx="967">
                  <c:v>1.63</c:v>
                </c:pt>
                <c:pt idx="968">
                  <c:v>1.63</c:v>
                </c:pt>
                <c:pt idx="969">
                  <c:v>1.59</c:v>
                </c:pt>
                <c:pt idx="970">
                  <c:v>1.25</c:v>
                </c:pt>
                <c:pt idx="971">
                  <c:v>1.2</c:v>
                </c:pt>
                <c:pt idx="972">
                  <c:v>1.17</c:v>
                </c:pt>
                <c:pt idx="973">
                  <c:v>1.1599999999999999</c:v>
                </c:pt>
                <c:pt idx="974">
                  <c:v>1.1200000000000001</c:v>
                </c:pt>
                <c:pt idx="975">
                  <c:v>1.1399999999999999</c:v>
                </c:pt>
                <c:pt idx="976">
                  <c:v>1.08</c:v>
                </c:pt>
                <c:pt idx="977">
                  <c:v>0.94</c:v>
                </c:pt>
                <c:pt idx="978">
                  <c:v>0.9</c:v>
                </c:pt>
                <c:pt idx="979">
                  <c:v>0.95</c:v>
                </c:pt>
                <c:pt idx="980">
                  <c:v>0.94</c:v>
                </c:pt>
                <c:pt idx="981">
                  <c:v>0.92</c:v>
                </c:pt>
                <c:pt idx="982">
                  <c:v>0.94</c:v>
                </c:pt>
                <c:pt idx="983">
                  <c:v>0.9</c:v>
                </c:pt>
                <c:pt idx="984">
                  <c:v>0.89</c:v>
                </c:pt>
                <c:pt idx="985">
                  <c:v>0.92</c:v>
                </c:pt>
                <c:pt idx="986">
                  <c:v>0.94</c:v>
                </c:pt>
                <c:pt idx="987">
                  <c:v>0.94</c:v>
                </c:pt>
                <c:pt idx="988">
                  <c:v>1.03</c:v>
                </c:pt>
                <c:pt idx="989">
                  <c:v>1.27</c:v>
                </c:pt>
                <c:pt idx="990">
                  <c:v>1.35</c:v>
                </c:pt>
                <c:pt idx="991">
                  <c:v>1.48</c:v>
                </c:pt>
                <c:pt idx="992">
                  <c:v>1.65</c:v>
                </c:pt>
                <c:pt idx="993">
                  <c:v>1.75</c:v>
                </c:pt>
                <c:pt idx="994">
                  <c:v>2.06</c:v>
                </c:pt>
                <c:pt idx="995">
                  <c:v>2.2000000000000002</c:v>
                </c:pt>
                <c:pt idx="996">
                  <c:v>2.3199999999999998</c:v>
                </c:pt>
                <c:pt idx="997">
                  <c:v>2.5299999999999998</c:v>
                </c:pt>
                <c:pt idx="998">
                  <c:v>2.75</c:v>
                </c:pt>
                <c:pt idx="999">
                  <c:v>2.78</c:v>
                </c:pt>
                <c:pt idx="1000">
                  <c:v>2.85</c:v>
                </c:pt>
                <c:pt idx="1001">
                  <c:v>2.98</c:v>
                </c:pt>
                <c:pt idx="1002">
                  <c:v>3.21</c:v>
                </c:pt>
                <c:pt idx="1003">
                  <c:v>3.45</c:v>
                </c:pt>
                <c:pt idx="1004">
                  <c:v>3.46</c:v>
                </c:pt>
                <c:pt idx="1005">
                  <c:v>3.7</c:v>
                </c:pt>
                <c:pt idx="1006">
                  <c:v>3.9</c:v>
                </c:pt>
                <c:pt idx="1007">
                  <c:v>3.89</c:v>
                </c:pt>
                <c:pt idx="1008">
                  <c:v>4.2</c:v>
                </c:pt>
                <c:pt idx="1009">
                  <c:v>4.41</c:v>
                </c:pt>
                <c:pt idx="1010">
                  <c:v>4.51</c:v>
                </c:pt>
                <c:pt idx="1011">
                  <c:v>4.59</c:v>
                </c:pt>
                <c:pt idx="1012">
                  <c:v>4.72</c:v>
                </c:pt>
                <c:pt idx="1013">
                  <c:v>4.79</c:v>
                </c:pt>
                <c:pt idx="1014">
                  <c:v>4.96</c:v>
                </c:pt>
                <c:pt idx="1015">
                  <c:v>4.9800000000000004</c:v>
                </c:pt>
                <c:pt idx="1016">
                  <c:v>4.82</c:v>
                </c:pt>
                <c:pt idx="1017">
                  <c:v>4.8899999999999997</c:v>
                </c:pt>
                <c:pt idx="1018">
                  <c:v>4.95</c:v>
                </c:pt>
                <c:pt idx="1019">
                  <c:v>4.84</c:v>
                </c:pt>
                <c:pt idx="1020">
                  <c:v>4.96</c:v>
                </c:pt>
                <c:pt idx="1021">
                  <c:v>5.0199999999999996</c:v>
                </c:pt>
                <c:pt idx="1022">
                  <c:v>4.96</c:v>
                </c:pt>
                <c:pt idx="1023">
                  <c:v>4.87</c:v>
                </c:pt>
                <c:pt idx="1024">
                  <c:v>4.7699999999999996</c:v>
                </c:pt>
                <c:pt idx="1025">
                  <c:v>4.63</c:v>
                </c:pt>
                <c:pt idx="1026">
                  <c:v>4.83</c:v>
                </c:pt>
                <c:pt idx="1027">
                  <c:v>4.34</c:v>
                </c:pt>
                <c:pt idx="1028">
                  <c:v>4.01</c:v>
                </c:pt>
                <c:pt idx="1029">
                  <c:v>3.96</c:v>
                </c:pt>
                <c:pt idx="1030">
                  <c:v>3.49</c:v>
                </c:pt>
                <c:pt idx="1031">
                  <c:v>3.08</c:v>
                </c:pt>
                <c:pt idx="1032">
                  <c:v>2.86</c:v>
                </c:pt>
                <c:pt idx="1033">
                  <c:v>2.21</c:v>
                </c:pt>
                <c:pt idx="1034">
                  <c:v>1.38</c:v>
                </c:pt>
                <c:pt idx="1035">
                  <c:v>1.32</c:v>
                </c:pt>
                <c:pt idx="1036">
                  <c:v>1.71</c:v>
                </c:pt>
                <c:pt idx="1037">
                  <c:v>1.89</c:v>
                </c:pt>
                <c:pt idx="1038">
                  <c:v>1.72</c:v>
                </c:pt>
                <c:pt idx="1039">
                  <c:v>1.79</c:v>
                </c:pt>
                <c:pt idx="1040">
                  <c:v>1.46</c:v>
                </c:pt>
                <c:pt idx="1041">
                  <c:v>0.84</c:v>
                </c:pt>
                <c:pt idx="1042">
                  <c:v>0.3</c:v>
                </c:pt>
                <c:pt idx="1043">
                  <c:v>0.04</c:v>
                </c:pt>
                <c:pt idx="1044">
                  <c:v>0.12</c:v>
                </c:pt>
                <c:pt idx="1045">
                  <c:v>0.31</c:v>
                </c:pt>
                <c:pt idx="1046">
                  <c:v>0.25</c:v>
                </c:pt>
                <c:pt idx="1047">
                  <c:v>0.17</c:v>
                </c:pt>
                <c:pt idx="1048">
                  <c:v>0.19</c:v>
                </c:pt>
                <c:pt idx="1049">
                  <c:v>0.17</c:v>
                </c:pt>
                <c:pt idx="1050">
                  <c:v>0.19</c:v>
                </c:pt>
                <c:pt idx="1051">
                  <c:v>0.18</c:v>
                </c:pt>
                <c:pt idx="1052">
                  <c:v>0.13</c:v>
                </c:pt>
              </c:numCache>
            </c:numRef>
          </c:val>
        </c:ser>
        <c:marker val="1"/>
        <c:axId val="140223616"/>
        <c:axId val="140225152"/>
      </c:lineChart>
      <c:lineChart>
        <c:grouping val="standard"/>
        <c:ser>
          <c:idx val="1"/>
          <c:order val="1"/>
          <c:tx>
            <c:strRef>
              <c:f>Fig4_data!$J$1</c:f>
              <c:strCache>
                <c:ptCount val="1"/>
                <c:pt idx="0">
                  <c:v>real</c:v>
                </c:pt>
              </c:strCache>
            </c:strRef>
          </c:tx>
          <c:spPr>
            <a:ln w="19050"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strRef>
              <c:f>Fig4_data!$B$14:$B$1069</c:f>
              <c:strCache>
                <c:ptCount val="1045"/>
                <c:pt idx="0">
                  <c:v>  22</c:v>
                </c:pt>
                <c:pt idx="12">
                  <c:v>  23</c:v>
                </c:pt>
                <c:pt idx="24">
                  <c:v>  24</c:v>
                </c:pt>
                <c:pt idx="36">
                  <c:v>  25</c:v>
                </c:pt>
                <c:pt idx="48">
                  <c:v>  26</c:v>
                </c:pt>
                <c:pt idx="60">
                  <c:v>  27</c:v>
                </c:pt>
                <c:pt idx="72">
                  <c:v>  28</c:v>
                </c:pt>
                <c:pt idx="84">
                  <c:v>  29</c:v>
                </c:pt>
                <c:pt idx="96">
                  <c:v>  30</c:v>
                </c:pt>
                <c:pt idx="108">
                  <c:v>  31</c:v>
                </c:pt>
                <c:pt idx="120">
                  <c:v>  32</c:v>
                </c:pt>
                <c:pt idx="132">
                  <c:v>  33</c:v>
                </c:pt>
                <c:pt idx="144">
                  <c:v>  34</c:v>
                </c:pt>
                <c:pt idx="156">
                  <c:v>  35</c:v>
                </c:pt>
                <c:pt idx="168">
                  <c:v>  36</c:v>
                </c:pt>
                <c:pt idx="180">
                  <c:v>  37</c:v>
                </c:pt>
                <c:pt idx="192">
                  <c:v>  38</c:v>
                </c:pt>
                <c:pt idx="204">
                  <c:v>  39</c:v>
                </c:pt>
                <c:pt idx="216">
                  <c:v>  40</c:v>
                </c:pt>
                <c:pt idx="228">
                  <c:v>  41</c:v>
                </c:pt>
                <c:pt idx="240">
                  <c:v>  42</c:v>
                </c:pt>
                <c:pt idx="252">
                  <c:v>  43</c:v>
                </c:pt>
                <c:pt idx="264">
                  <c:v>  44</c:v>
                </c:pt>
                <c:pt idx="276">
                  <c:v>  45</c:v>
                </c:pt>
                <c:pt idx="288">
                  <c:v>  46</c:v>
                </c:pt>
                <c:pt idx="300">
                  <c:v>  47</c:v>
                </c:pt>
                <c:pt idx="312">
                  <c:v>  48</c:v>
                </c:pt>
                <c:pt idx="324">
                  <c:v>  49</c:v>
                </c:pt>
                <c:pt idx="336">
                  <c:v>  50</c:v>
                </c:pt>
                <c:pt idx="348">
                  <c:v>  51</c:v>
                </c:pt>
                <c:pt idx="360">
                  <c:v>  52</c:v>
                </c:pt>
                <c:pt idx="372">
                  <c:v>  53</c:v>
                </c:pt>
                <c:pt idx="384">
                  <c:v>  54</c:v>
                </c:pt>
                <c:pt idx="396">
                  <c:v>  55</c:v>
                </c:pt>
                <c:pt idx="408">
                  <c:v>  56</c:v>
                </c:pt>
                <c:pt idx="420">
                  <c:v>  57</c:v>
                </c:pt>
                <c:pt idx="432">
                  <c:v>  58</c:v>
                </c:pt>
                <c:pt idx="444">
                  <c:v>  59</c:v>
                </c:pt>
                <c:pt idx="456">
                  <c:v>  60</c:v>
                </c:pt>
                <c:pt idx="468">
                  <c:v>  61</c:v>
                </c:pt>
                <c:pt idx="480">
                  <c:v>  62</c:v>
                </c:pt>
                <c:pt idx="492">
                  <c:v>  63</c:v>
                </c:pt>
                <c:pt idx="504">
                  <c:v>  64</c:v>
                </c:pt>
                <c:pt idx="516">
                  <c:v>  65</c:v>
                </c:pt>
                <c:pt idx="528">
                  <c:v>  66</c:v>
                </c:pt>
                <c:pt idx="540">
                  <c:v>  67</c:v>
                </c:pt>
                <c:pt idx="552">
                  <c:v>  68</c:v>
                </c:pt>
                <c:pt idx="564">
                  <c:v>  69</c:v>
                </c:pt>
                <c:pt idx="576">
                  <c:v>  70</c:v>
                </c:pt>
                <c:pt idx="588">
                  <c:v>  71</c:v>
                </c:pt>
                <c:pt idx="600">
                  <c:v>  72</c:v>
                </c:pt>
                <c:pt idx="612">
                  <c:v>  73</c:v>
                </c:pt>
                <c:pt idx="624">
                  <c:v>  74</c:v>
                </c:pt>
                <c:pt idx="636">
                  <c:v>  75</c:v>
                </c:pt>
                <c:pt idx="648">
                  <c:v>  76</c:v>
                </c:pt>
                <c:pt idx="660">
                  <c:v>  77</c:v>
                </c:pt>
                <c:pt idx="672">
                  <c:v>  78</c:v>
                </c:pt>
                <c:pt idx="684">
                  <c:v>  79</c:v>
                </c:pt>
                <c:pt idx="696">
                  <c:v>  80</c:v>
                </c:pt>
                <c:pt idx="708">
                  <c:v>  81</c:v>
                </c:pt>
                <c:pt idx="720">
                  <c:v>  82</c:v>
                </c:pt>
                <c:pt idx="732">
                  <c:v>  83</c:v>
                </c:pt>
                <c:pt idx="744">
                  <c:v>  84</c:v>
                </c:pt>
                <c:pt idx="756">
                  <c:v>  85</c:v>
                </c:pt>
                <c:pt idx="768">
                  <c:v>  86</c:v>
                </c:pt>
                <c:pt idx="780">
                  <c:v>  87</c:v>
                </c:pt>
                <c:pt idx="792">
                  <c:v>  88</c:v>
                </c:pt>
                <c:pt idx="804">
                  <c:v>  89</c:v>
                </c:pt>
                <c:pt idx="816">
                  <c:v>  90</c:v>
                </c:pt>
                <c:pt idx="828">
                  <c:v>  91</c:v>
                </c:pt>
                <c:pt idx="840">
                  <c:v>  92</c:v>
                </c:pt>
                <c:pt idx="852">
                  <c:v>  93</c:v>
                </c:pt>
                <c:pt idx="864">
                  <c:v>  94</c:v>
                </c:pt>
                <c:pt idx="876">
                  <c:v>  95</c:v>
                </c:pt>
                <c:pt idx="888">
                  <c:v>  96</c:v>
                </c:pt>
                <c:pt idx="900">
                  <c:v>  97</c:v>
                </c:pt>
                <c:pt idx="912">
                  <c:v>  98</c:v>
                </c:pt>
                <c:pt idx="924">
                  <c:v>  99</c:v>
                </c:pt>
                <c:pt idx="936">
                  <c:v>  00</c:v>
                </c:pt>
                <c:pt idx="948">
                  <c:v>  01</c:v>
                </c:pt>
                <c:pt idx="960">
                  <c:v>  02</c:v>
                </c:pt>
                <c:pt idx="972">
                  <c:v>  03</c:v>
                </c:pt>
                <c:pt idx="984">
                  <c:v>  04</c:v>
                </c:pt>
                <c:pt idx="996">
                  <c:v>  05</c:v>
                </c:pt>
                <c:pt idx="1008">
                  <c:v>  06</c:v>
                </c:pt>
                <c:pt idx="1020">
                  <c:v>  07</c:v>
                </c:pt>
                <c:pt idx="1032">
                  <c:v>  08</c:v>
                </c:pt>
                <c:pt idx="1044">
                  <c:v>  09</c:v>
                </c:pt>
              </c:strCache>
            </c:strRef>
          </c:cat>
          <c:val>
            <c:numRef>
              <c:f>Fig4_data!$J$14:$J$1069</c:f>
              <c:numCache>
                <c:formatCode>General</c:formatCode>
                <c:ptCount val="1056"/>
                <c:pt idx="0">
                  <c:v>14.950000000000001</c:v>
                </c:pt>
                <c:pt idx="1">
                  <c:v>11.96</c:v>
                </c:pt>
                <c:pt idx="2">
                  <c:v>12.29</c:v>
                </c:pt>
                <c:pt idx="3">
                  <c:v>10.940000000000001</c:v>
                </c:pt>
                <c:pt idx="4">
                  <c:v>8.9</c:v>
                </c:pt>
                <c:pt idx="5">
                  <c:v>8.36</c:v>
                </c:pt>
                <c:pt idx="6">
                  <c:v>8.2800000000000011</c:v>
                </c:pt>
                <c:pt idx="7">
                  <c:v>9.34</c:v>
                </c:pt>
                <c:pt idx="8">
                  <c:v>8.48</c:v>
                </c:pt>
                <c:pt idx="9">
                  <c:v>8.2800000000000011</c:v>
                </c:pt>
                <c:pt idx="10">
                  <c:v>7.11</c:v>
                </c:pt>
                <c:pt idx="11">
                  <c:v>5.96</c:v>
                </c:pt>
                <c:pt idx="12">
                  <c:v>4.25</c:v>
                </c:pt>
                <c:pt idx="13">
                  <c:v>4.24</c:v>
                </c:pt>
                <c:pt idx="14">
                  <c:v>3.52</c:v>
                </c:pt>
                <c:pt idx="15">
                  <c:v>2.9299999999999997</c:v>
                </c:pt>
                <c:pt idx="16">
                  <c:v>2.75</c:v>
                </c:pt>
                <c:pt idx="17">
                  <c:v>2.04</c:v>
                </c:pt>
                <c:pt idx="18">
                  <c:v>1.5300000000000002</c:v>
                </c:pt>
                <c:pt idx="19">
                  <c:v>0.85000000000000009</c:v>
                </c:pt>
                <c:pt idx="20">
                  <c:v>0.39999999999999991</c:v>
                </c:pt>
                <c:pt idx="21">
                  <c:v>0.62999999999999989</c:v>
                </c:pt>
                <c:pt idx="22">
                  <c:v>0.96</c:v>
                </c:pt>
                <c:pt idx="23">
                  <c:v>1.5099999999999998</c:v>
                </c:pt>
                <c:pt idx="24">
                  <c:v>0.7799999999999998</c:v>
                </c:pt>
                <c:pt idx="25">
                  <c:v>1.1600000000000001</c:v>
                </c:pt>
                <c:pt idx="26">
                  <c:v>1.7799999999999998</c:v>
                </c:pt>
                <c:pt idx="27">
                  <c:v>2.79</c:v>
                </c:pt>
                <c:pt idx="28">
                  <c:v>1.7000000000000002</c:v>
                </c:pt>
                <c:pt idx="29">
                  <c:v>2.44</c:v>
                </c:pt>
                <c:pt idx="30">
                  <c:v>2.5</c:v>
                </c:pt>
                <c:pt idx="31">
                  <c:v>2.48</c:v>
                </c:pt>
                <c:pt idx="32">
                  <c:v>2.72</c:v>
                </c:pt>
                <c:pt idx="33">
                  <c:v>2.99</c:v>
                </c:pt>
                <c:pt idx="34">
                  <c:v>3.16</c:v>
                </c:pt>
                <c:pt idx="35">
                  <c:v>2.57</c:v>
                </c:pt>
                <c:pt idx="36">
                  <c:v>2.61</c:v>
                </c:pt>
                <c:pt idx="37">
                  <c:v>2.62</c:v>
                </c:pt>
                <c:pt idx="38">
                  <c:v>1.6099999999999999</c:v>
                </c:pt>
                <c:pt idx="39">
                  <c:v>1.5999999999999999</c:v>
                </c:pt>
                <c:pt idx="40">
                  <c:v>0.97</c:v>
                </c:pt>
                <c:pt idx="41">
                  <c:v>-8.0000000000000071E-2</c:v>
                </c:pt>
                <c:pt idx="42">
                  <c:v>-0.44999999999999973</c:v>
                </c:pt>
                <c:pt idx="43">
                  <c:v>-1.1100000000000003</c:v>
                </c:pt>
                <c:pt idx="44">
                  <c:v>-0.33999999999999986</c:v>
                </c:pt>
                <c:pt idx="45">
                  <c:v>0.61999999999999966</c:v>
                </c:pt>
                <c:pt idx="46">
                  <c:v>-1.0000000000000004</c:v>
                </c:pt>
                <c:pt idx="47">
                  <c:v>3.9999999999999591E-2</c:v>
                </c:pt>
                <c:pt idx="48">
                  <c:v>2.0000000000000018E-2</c:v>
                </c:pt>
                <c:pt idx="49">
                  <c:v>-0.89000000000000012</c:v>
                </c:pt>
                <c:pt idx="50">
                  <c:v>0.25</c:v>
                </c:pt>
                <c:pt idx="51">
                  <c:v>-0.99000000000000021</c:v>
                </c:pt>
                <c:pt idx="52">
                  <c:v>0.2799999999999998</c:v>
                </c:pt>
                <c:pt idx="53">
                  <c:v>1.7900000000000003</c:v>
                </c:pt>
                <c:pt idx="54">
                  <c:v>4.24</c:v>
                </c:pt>
                <c:pt idx="55">
                  <c:v>4.96</c:v>
                </c:pt>
                <c:pt idx="56">
                  <c:v>4.55</c:v>
                </c:pt>
                <c:pt idx="57">
                  <c:v>4.1400000000000006</c:v>
                </c:pt>
                <c:pt idx="58">
                  <c:v>5.0199999999999996</c:v>
                </c:pt>
                <c:pt idx="59">
                  <c:v>4.1899999999999995</c:v>
                </c:pt>
                <c:pt idx="60">
                  <c:v>5.46</c:v>
                </c:pt>
                <c:pt idx="61">
                  <c:v>6.08</c:v>
                </c:pt>
                <c:pt idx="62">
                  <c:v>6.01</c:v>
                </c:pt>
                <c:pt idx="63">
                  <c:v>6.74</c:v>
                </c:pt>
                <c:pt idx="64">
                  <c:v>5.58</c:v>
                </c:pt>
                <c:pt idx="65">
                  <c:v>3.63</c:v>
                </c:pt>
                <c:pt idx="66">
                  <c:v>4.0999999999999996</c:v>
                </c:pt>
                <c:pt idx="67">
                  <c:v>3.85</c:v>
                </c:pt>
                <c:pt idx="68">
                  <c:v>3.8200000000000003</c:v>
                </c:pt>
                <c:pt idx="69">
                  <c:v>4.22</c:v>
                </c:pt>
                <c:pt idx="70">
                  <c:v>5.3</c:v>
                </c:pt>
                <c:pt idx="71">
                  <c:v>5.43</c:v>
                </c:pt>
                <c:pt idx="72">
                  <c:v>4.45</c:v>
                </c:pt>
                <c:pt idx="73">
                  <c:v>5.05</c:v>
                </c:pt>
                <c:pt idx="74">
                  <c:v>4.43</c:v>
                </c:pt>
                <c:pt idx="75">
                  <c:v>4.78</c:v>
                </c:pt>
                <c:pt idx="76">
                  <c:v>5.05</c:v>
                </c:pt>
                <c:pt idx="77">
                  <c:v>6.76</c:v>
                </c:pt>
                <c:pt idx="78">
                  <c:v>5.28</c:v>
                </c:pt>
                <c:pt idx="79">
                  <c:v>4.9400000000000004</c:v>
                </c:pt>
                <c:pt idx="80">
                  <c:v>4.57</c:v>
                </c:pt>
                <c:pt idx="81">
                  <c:v>5.85</c:v>
                </c:pt>
                <c:pt idx="82">
                  <c:v>4.84</c:v>
                </c:pt>
                <c:pt idx="83">
                  <c:v>5.42</c:v>
                </c:pt>
                <c:pt idx="84">
                  <c:v>5.82</c:v>
                </c:pt>
                <c:pt idx="85">
                  <c:v>4.3899999999999997</c:v>
                </c:pt>
                <c:pt idx="86">
                  <c:v>5.18</c:v>
                </c:pt>
                <c:pt idx="87">
                  <c:v>5.97</c:v>
                </c:pt>
                <c:pt idx="88">
                  <c:v>6.25</c:v>
                </c:pt>
                <c:pt idx="89">
                  <c:v>4.8</c:v>
                </c:pt>
                <c:pt idx="90">
                  <c:v>3.38</c:v>
                </c:pt>
                <c:pt idx="91">
                  <c:v>3.5300000000000002</c:v>
                </c:pt>
                <c:pt idx="92">
                  <c:v>4.58</c:v>
                </c:pt>
                <c:pt idx="93">
                  <c:v>3.79</c:v>
                </c:pt>
                <c:pt idx="94">
                  <c:v>2.89</c:v>
                </c:pt>
                <c:pt idx="95">
                  <c:v>2.4499999999999997</c:v>
                </c:pt>
                <c:pt idx="96">
                  <c:v>3.39</c:v>
                </c:pt>
                <c:pt idx="97">
                  <c:v>3.94</c:v>
                </c:pt>
                <c:pt idx="98">
                  <c:v>3.54</c:v>
                </c:pt>
                <c:pt idx="99">
                  <c:v>2.41</c:v>
                </c:pt>
                <c:pt idx="100">
                  <c:v>3</c:v>
                </c:pt>
                <c:pt idx="101">
                  <c:v>3.6399999999999997</c:v>
                </c:pt>
                <c:pt idx="102">
                  <c:v>5.88</c:v>
                </c:pt>
                <c:pt idx="103">
                  <c:v>6.15</c:v>
                </c:pt>
                <c:pt idx="104">
                  <c:v>5.82</c:v>
                </c:pt>
                <c:pt idx="105">
                  <c:v>6.36</c:v>
                </c:pt>
                <c:pt idx="106">
                  <c:v>6.6</c:v>
                </c:pt>
                <c:pt idx="107">
                  <c:v>7.8800000000000008</c:v>
                </c:pt>
                <c:pt idx="108">
                  <c:v>7.97</c:v>
                </c:pt>
                <c:pt idx="109">
                  <c:v>8.86</c:v>
                </c:pt>
                <c:pt idx="110">
                  <c:v>9.16</c:v>
                </c:pt>
                <c:pt idx="111">
                  <c:v>10.130000000000001</c:v>
                </c:pt>
                <c:pt idx="112">
                  <c:v>10.48</c:v>
                </c:pt>
                <c:pt idx="113">
                  <c:v>10.75</c:v>
                </c:pt>
                <c:pt idx="114">
                  <c:v>9.5299999999999994</c:v>
                </c:pt>
                <c:pt idx="115">
                  <c:v>9.08</c:v>
                </c:pt>
                <c:pt idx="116">
                  <c:v>10.860000000000001</c:v>
                </c:pt>
                <c:pt idx="117">
                  <c:v>12.17</c:v>
                </c:pt>
                <c:pt idx="118">
                  <c:v>12.6</c:v>
                </c:pt>
                <c:pt idx="119">
                  <c:v>12.57</c:v>
                </c:pt>
                <c:pt idx="120">
                  <c:v>12.74</c:v>
                </c:pt>
                <c:pt idx="121">
                  <c:v>12.85</c:v>
                </c:pt>
                <c:pt idx="122">
                  <c:v>12.34</c:v>
                </c:pt>
                <c:pt idx="123">
                  <c:v>11.09</c:v>
                </c:pt>
                <c:pt idx="124">
                  <c:v>10.89</c:v>
                </c:pt>
                <c:pt idx="125">
                  <c:v>10.34</c:v>
                </c:pt>
                <c:pt idx="126">
                  <c:v>10.35</c:v>
                </c:pt>
                <c:pt idx="127">
                  <c:v>11.04</c:v>
                </c:pt>
                <c:pt idx="128">
                  <c:v>10.9</c:v>
                </c:pt>
                <c:pt idx="129">
                  <c:v>10.92</c:v>
                </c:pt>
                <c:pt idx="130">
                  <c:v>10.379999999999999</c:v>
                </c:pt>
                <c:pt idx="131">
                  <c:v>10.36</c:v>
                </c:pt>
                <c:pt idx="132">
                  <c:v>10</c:v>
                </c:pt>
                <c:pt idx="133">
                  <c:v>10.42</c:v>
                </c:pt>
                <c:pt idx="134">
                  <c:v>12.29</c:v>
                </c:pt>
                <c:pt idx="135">
                  <c:v>9.92</c:v>
                </c:pt>
                <c:pt idx="136">
                  <c:v>8.4499999999999993</c:v>
                </c:pt>
                <c:pt idx="137">
                  <c:v>6.8900000000000006</c:v>
                </c:pt>
                <c:pt idx="138">
                  <c:v>4.05</c:v>
                </c:pt>
                <c:pt idx="139">
                  <c:v>2.4300000000000002</c:v>
                </c:pt>
                <c:pt idx="140">
                  <c:v>1.59</c:v>
                </c:pt>
                <c:pt idx="141">
                  <c:v>0.91</c:v>
                </c:pt>
                <c:pt idx="142">
                  <c:v>0.42</c:v>
                </c:pt>
                <c:pt idx="143">
                  <c:v>-6.0000000000000053E-2</c:v>
                </c:pt>
                <c:pt idx="144">
                  <c:v>-1.6600000000000001</c:v>
                </c:pt>
                <c:pt idx="145">
                  <c:v>-4.09</c:v>
                </c:pt>
                <c:pt idx="146">
                  <c:v>-5.2899999999999991</c:v>
                </c:pt>
                <c:pt idx="147">
                  <c:v>-5.38</c:v>
                </c:pt>
                <c:pt idx="148">
                  <c:v>-5.42</c:v>
                </c:pt>
                <c:pt idx="149">
                  <c:v>-5.4399999999999995</c:v>
                </c:pt>
                <c:pt idx="150">
                  <c:v>-2.2200000000000002</c:v>
                </c:pt>
                <c:pt idx="151">
                  <c:v>-1.32</c:v>
                </c:pt>
                <c:pt idx="152">
                  <c:v>-2.76</c:v>
                </c:pt>
                <c:pt idx="153">
                  <c:v>-2.06</c:v>
                </c:pt>
                <c:pt idx="154">
                  <c:v>-2.0499999999999998</c:v>
                </c:pt>
                <c:pt idx="155">
                  <c:v>-1.38</c:v>
                </c:pt>
                <c:pt idx="156">
                  <c:v>-2.8899999999999997</c:v>
                </c:pt>
                <c:pt idx="157">
                  <c:v>-2.9</c:v>
                </c:pt>
                <c:pt idx="158">
                  <c:v>-2.86</c:v>
                </c:pt>
                <c:pt idx="159">
                  <c:v>-3.59</c:v>
                </c:pt>
                <c:pt idx="160">
                  <c:v>-3.61</c:v>
                </c:pt>
                <c:pt idx="161">
                  <c:v>-2.1100000000000003</c:v>
                </c:pt>
                <c:pt idx="162">
                  <c:v>-2.1700000000000004</c:v>
                </c:pt>
                <c:pt idx="163">
                  <c:v>-2.14</c:v>
                </c:pt>
                <c:pt idx="164">
                  <c:v>-0.53</c:v>
                </c:pt>
                <c:pt idx="165">
                  <c:v>-1.29</c:v>
                </c:pt>
                <c:pt idx="166">
                  <c:v>-2.08</c:v>
                </c:pt>
                <c:pt idx="167">
                  <c:v>-2.9000000000000004</c:v>
                </c:pt>
                <c:pt idx="168">
                  <c:v>-1.3699999999999999</c:v>
                </c:pt>
                <c:pt idx="169">
                  <c:v>-0.65</c:v>
                </c:pt>
                <c:pt idx="170">
                  <c:v>0.11</c:v>
                </c:pt>
                <c:pt idx="171">
                  <c:v>0.82</c:v>
                </c:pt>
                <c:pt idx="172">
                  <c:v>0.89999999999999991</c:v>
                </c:pt>
                <c:pt idx="173">
                  <c:v>-0.5</c:v>
                </c:pt>
                <c:pt idx="174">
                  <c:v>-1.3199999999999998</c:v>
                </c:pt>
                <c:pt idx="175">
                  <c:v>-2.0099999999999998</c:v>
                </c:pt>
                <c:pt idx="176">
                  <c:v>-2.0299999999999998</c:v>
                </c:pt>
                <c:pt idx="177">
                  <c:v>-2.06</c:v>
                </c:pt>
                <c:pt idx="178">
                  <c:v>-1.3499999999999999</c:v>
                </c:pt>
                <c:pt idx="179">
                  <c:v>-1.24</c:v>
                </c:pt>
                <c:pt idx="180">
                  <c:v>-1.81</c:v>
                </c:pt>
                <c:pt idx="181">
                  <c:v>-1.79</c:v>
                </c:pt>
                <c:pt idx="182">
                  <c:v>-3.07</c:v>
                </c:pt>
                <c:pt idx="183">
                  <c:v>-3.6799999999999997</c:v>
                </c:pt>
                <c:pt idx="184">
                  <c:v>-4.46</c:v>
                </c:pt>
                <c:pt idx="185">
                  <c:v>-3.7899999999999996</c:v>
                </c:pt>
                <c:pt idx="186">
                  <c:v>-3.83</c:v>
                </c:pt>
                <c:pt idx="187">
                  <c:v>-3.05</c:v>
                </c:pt>
                <c:pt idx="188">
                  <c:v>-3.76</c:v>
                </c:pt>
                <c:pt idx="189">
                  <c:v>-3.95</c:v>
                </c:pt>
                <c:pt idx="190">
                  <c:v>-3.42</c:v>
                </c:pt>
                <c:pt idx="191">
                  <c:v>-2.76</c:v>
                </c:pt>
                <c:pt idx="192">
                  <c:v>-0.61</c:v>
                </c:pt>
                <c:pt idx="193">
                  <c:v>0.08</c:v>
                </c:pt>
                <c:pt idx="194">
                  <c:v>0.77</c:v>
                </c:pt>
                <c:pt idx="195">
                  <c:v>0.77999999999999992</c:v>
                </c:pt>
                <c:pt idx="196">
                  <c:v>2.11</c:v>
                </c:pt>
                <c:pt idx="197">
                  <c:v>2.1</c:v>
                </c:pt>
                <c:pt idx="198">
                  <c:v>2.8099999999999996</c:v>
                </c:pt>
                <c:pt idx="199">
                  <c:v>2.8099999999999996</c:v>
                </c:pt>
                <c:pt idx="200">
                  <c:v>3.52</c:v>
                </c:pt>
                <c:pt idx="201">
                  <c:v>4.13</c:v>
                </c:pt>
                <c:pt idx="202">
                  <c:v>3.47</c:v>
                </c:pt>
                <c:pt idx="203">
                  <c:v>2.7899999999999996</c:v>
                </c:pt>
                <c:pt idx="204">
                  <c:v>1.41</c:v>
                </c:pt>
                <c:pt idx="205">
                  <c:v>1.42</c:v>
                </c:pt>
                <c:pt idx="206">
                  <c:v>1.43</c:v>
                </c:pt>
                <c:pt idx="207">
                  <c:v>2.84</c:v>
                </c:pt>
                <c:pt idx="208">
                  <c:v>2.1399999999999997</c:v>
                </c:pt>
                <c:pt idx="209">
                  <c:v>2.1399999999999997</c:v>
                </c:pt>
                <c:pt idx="210">
                  <c:v>2.15</c:v>
                </c:pt>
                <c:pt idx="211">
                  <c:v>2.19</c:v>
                </c:pt>
                <c:pt idx="212">
                  <c:v>0.1</c:v>
                </c:pt>
                <c:pt idx="213">
                  <c:v>0.03</c:v>
                </c:pt>
                <c:pt idx="214">
                  <c:v>0.02</c:v>
                </c:pt>
                <c:pt idx="215">
                  <c:v>0.01</c:v>
                </c:pt>
                <c:pt idx="216">
                  <c:v>0.71</c:v>
                </c:pt>
                <c:pt idx="217">
                  <c:v>-0.72</c:v>
                </c:pt>
                <c:pt idx="218">
                  <c:v>-0.72</c:v>
                </c:pt>
                <c:pt idx="219">
                  <c:v>-1.45</c:v>
                </c:pt>
                <c:pt idx="220">
                  <c:v>-1.41</c:v>
                </c:pt>
                <c:pt idx="221">
                  <c:v>-2.1</c:v>
                </c:pt>
                <c:pt idx="222">
                  <c:v>-1.44</c:v>
                </c:pt>
                <c:pt idx="223">
                  <c:v>-1.43</c:v>
                </c:pt>
                <c:pt idx="224">
                  <c:v>0.73</c:v>
                </c:pt>
                <c:pt idx="225">
                  <c:v>0</c:v>
                </c:pt>
                <c:pt idx="226">
                  <c:v>0</c:v>
                </c:pt>
                <c:pt idx="227">
                  <c:v>-0.71</c:v>
                </c:pt>
                <c:pt idx="228">
                  <c:v>-1.44</c:v>
                </c:pt>
                <c:pt idx="229">
                  <c:v>-0.67999999999999994</c:v>
                </c:pt>
                <c:pt idx="230">
                  <c:v>-1.3399999999999999</c:v>
                </c:pt>
                <c:pt idx="231">
                  <c:v>-2.0500000000000003</c:v>
                </c:pt>
                <c:pt idx="232">
                  <c:v>-2.78</c:v>
                </c:pt>
                <c:pt idx="233">
                  <c:v>-4.17</c:v>
                </c:pt>
                <c:pt idx="234">
                  <c:v>-4.9000000000000004</c:v>
                </c:pt>
                <c:pt idx="235">
                  <c:v>-6.3199999999999994</c:v>
                </c:pt>
                <c:pt idx="236">
                  <c:v>-7.8000000000000007</c:v>
                </c:pt>
                <c:pt idx="237">
                  <c:v>-9.2399999999999984</c:v>
                </c:pt>
                <c:pt idx="238">
                  <c:v>-9.76</c:v>
                </c:pt>
                <c:pt idx="239">
                  <c:v>-9.629999999999999</c:v>
                </c:pt>
                <c:pt idx="240">
                  <c:v>-11.139999999999999</c:v>
                </c:pt>
                <c:pt idx="241">
                  <c:v>-11.81</c:v>
                </c:pt>
                <c:pt idx="242">
                  <c:v>-12.469999999999999</c:v>
                </c:pt>
                <c:pt idx="243">
                  <c:v>-12.29</c:v>
                </c:pt>
                <c:pt idx="244">
                  <c:v>-12.83</c:v>
                </c:pt>
                <c:pt idx="245">
                  <c:v>-10.520000000000001</c:v>
                </c:pt>
                <c:pt idx="246">
                  <c:v>-11.190000000000001</c:v>
                </c:pt>
                <c:pt idx="247">
                  <c:v>-10.370000000000001</c:v>
                </c:pt>
                <c:pt idx="248">
                  <c:v>-8.9</c:v>
                </c:pt>
                <c:pt idx="249">
                  <c:v>-8.7800000000000011</c:v>
                </c:pt>
                <c:pt idx="250">
                  <c:v>-8.7200000000000006</c:v>
                </c:pt>
                <c:pt idx="251">
                  <c:v>-8.67</c:v>
                </c:pt>
                <c:pt idx="252">
                  <c:v>-7.27</c:v>
                </c:pt>
                <c:pt idx="253">
                  <c:v>-6.59</c:v>
                </c:pt>
                <c:pt idx="254">
                  <c:v>-7.13</c:v>
                </c:pt>
                <c:pt idx="255">
                  <c:v>-7.7</c:v>
                </c:pt>
                <c:pt idx="256">
                  <c:v>-6.99</c:v>
                </c:pt>
                <c:pt idx="257">
                  <c:v>-6.99</c:v>
                </c:pt>
                <c:pt idx="258">
                  <c:v>-5.7299999999999995</c:v>
                </c:pt>
                <c:pt idx="259">
                  <c:v>-4.47</c:v>
                </c:pt>
                <c:pt idx="260">
                  <c:v>-5.07</c:v>
                </c:pt>
                <c:pt idx="261">
                  <c:v>-3.8100000000000005</c:v>
                </c:pt>
                <c:pt idx="262">
                  <c:v>-3.19</c:v>
                </c:pt>
                <c:pt idx="263">
                  <c:v>-2.58</c:v>
                </c:pt>
                <c:pt idx="264">
                  <c:v>-2.59</c:v>
                </c:pt>
                <c:pt idx="265">
                  <c:v>-2.58</c:v>
                </c:pt>
                <c:pt idx="266">
                  <c:v>-0.77999999999999992</c:v>
                </c:pt>
                <c:pt idx="267">
                  <c:v>-0.18999999999999995</c:v>
                </c:pt>
                <c:pt idx="268">
                  <c:v>0.38</c:v>
                </c:pt>
                <c:pt idx="269">
                  <c:v>-0.18999999999999995</c:v>
                </c:pt>
                <c:pt idx="270">
                  <c:v>-1.3399999999999999</c:v>
                </c:pt>
                <c:pt idx="271">
                  <c:v>-1.9300000000000002</c:v>
                </c:pt>
                <c:pt idx="272">
                  <c:v>-1.3399999999999999</c:v>
                </c:pt>
                <c:pt idx="273">
                  <c:v>-1.3399999999999999</c:v>
                </c:pt>
                <c:pt idx="274">
                  <c:v>-1.3399999999999999</c:v>
                </c:pt>
                <c:pt idx="275">
                  <c:v>-1.92</c:v>
                </c:pt>
                <c:pt idx="276">
                  <c:v>-1.92</c:v>
                </c:pt>
                <c:pt idx="277">
                  <c:v>-1.92</c:v>
                </c:pt>
                <c:pt idx="278">
                  <c:v>-1.92</c:v>
                </c:pt>
                <c:pt idx="279">
                  <c:v>-1.33</c:v>
                </c:pt>
                <c:pt idx="280">
                  <c:v>-1.9100000000000001</c:v>
                </c:pt>
                <c:pt idx="281">
                  <c:v>-2.46</c:v>
                </c:pt>
                <c:pt idx="282">
                  <c:v>-1.88</c:v>
                </c:pt>
                <c:pt idx="283">
                  <c:v>-1.88</c:v>
                </c:pt>
                <c:pt idx="284">
                  <c:v>-1.88</c:v>
                </c:pt>
                <c:pt idx="285">
                  <c:v>-1.88</c:v>
                </c:pt>
                <c:pt idx="286">
                  <c:v>-1.88</c:v>
                </c:pt>
                <c:pt idx="287">
                  <c:v>-1.87</c:v>
                </c:pt>
                <c:pt idx="288">
                  <c:v>-1.87</c:v>
                </c:pt>
                <c:pt idx="289">
                  <c:v>-1.31</c:v>
                </c:pt>
                <c:pt idx="290">
                  <c:v>-2.4300000000000002</c:v>
                </c:pt>
                <c:pt idx="291">
                  <c:v>-2.99</c:v>
                </c:pt>
                <c:pt idx="292">
                  <c:v>-2.97</c:v>
                </c:pt>
                <c:pt idx="293">
                  <c:v>-2.93</c:v>
                </c:pt>
                <c:pt idx="294">
                  <c:v>-9.01</c:v>
                </c:pt>
                <c:pt idx="295">
                  <c:v>-11.219999999999999</c:v>
                </c:pt>
                <c:pt idx="296">
                  <c:v>-12.33</c:v>
                </c:pt>
                <c:pt idx="297">
                  <c:v>-14.54</c:v>
                </c:pt>
                <c:pt idx="298">
                  <c:v>-17.3</c:v>
                </c:pt>
                <c:pt idx="299">
                  <c:v>-17.75</c:v>
                </c:pt>
                <c:pt idx="300">
                  <c:v>-17.75</c:v>
                </c:pt>
                <c:pt idx="301">
                  <c:v>-18.400000000000002</c:v>
                </c:pt>
                <c:pt idx="302">
                  <c:v>-19.290000000000003</c:v>
                </c:pt>
                <c:pt idx="303">
                  <c:v>-18.64</c:v>
                </c:pt>
                <c:pt idx="304">
                  <c:v>-18</c:v>
                </c:pt>
                <c:pt idx="305">
                  <c:v>-17.27</c:v>
                </c:pt>
                <c:pt idx="306">
                  <c:v>-11.479999999999999</c:v>
                </c:pt>
                <c:pt idx="307">
                  <c:v>-10.65</c:v>
                </c:pt>
                <c:pt idx="308">
                  <c:v>-11.96</c:v>
                </c:pt>
                <c:pt idx="309">
                  <c:v>-9.74</c:v>
                </c:pt>
                <c:pt idx="310">
                  <c:v>-7.5299999999999994</c:v>
                </c:pt>
                <c:pt idx="311">
                  <c:v>-7.89</c:v>
                </c:pt>
                <c:pt idx="312">
                  <c:v>-9.26</c:v>
                </c:pt>
                <c:pt idx="313">
                  <c:v>-8.31</c:v>
                </c:pt>
                <c:pt idx="314">
                  <c:v>-5.85</c:v>
                </c:pt>
                <c:pt idx="315">
                  <c:v>-7.68</c:v>
                </c:pt>
                <c:pt idx="316">
                  <c:v>-8.1300000000000008</c:v>
                </c:pt>
                <c:pt idx="317">
                  <c:v>-8.5500000000000007</c:v>
                </c:pt>
                <c:pt idx="318">
                  <c:v>-8.91</c:v>
                </c:pt>
                <c:pt idx="319">
                  <c:v>-7.86</c:v>
                </c:pt>
                <c:pt idx="320">
                  <c:v>-5.43</c:v>
                </c:pt>
                <c:pt idx="321">
                  <c:v>-4.97</c:v>
                </c:pt>
                <c:pt idx="322">
                  <c:v>-3.62</c:v>
                </c:pt>
                <c:pt idx="323">
                  <c:v>-1.8400000000000003</c:v>
                </c:pt>
                <c:pt idx="324">
                  <c:v>-0.1100000000000001</c:v>
                </c:pt>
                <c:pt idx="325">
                  <c:v>-0.12000000000000011</c:v>
                </c:pt>
                <c:pt idx="326">
                  <c:v>-0.55000000000000004</c:v>
                </c:pt>
                <c:pt idx="327">
                  <c:v>0.74</c:v>
                </c:pt>
                <c:pt idx="328">
                  <c:v>1.5699999999999998</c:v>
                </c:pt>
                <c:pt idx="329">
                  <c:v>1.9899999999999998</c:v>
                </c:pt>
                <c:pt idx="330">
                  <c:v>3.85</c:v>
                </c:pt>
                <c:pt idx="331">
                  <c:v>3.88</c:v>
                </c:pt>
                <c:pt idx="332">
                  <c:v>3.5100000000000002</c:v>
                </c:pt>
                <c:pt idx="333">
                  <c:v>3.91</c:v>
                </c:pt>
                <c:pt idx="334">
                  <c:v>2.71</c:v>
                </c:pt>
                <c:pt idx="335">
                  <c:v>3.17</c:v>
                </c:pt>
                <c:pt idx="336">
                  <c:v>3.17</c:v>
                </c:pt>
                <c:pt idx="337">
                  <c:v>2.3899999999999997</c:v>
                </c:pt>
                <c:pt idx="338">
                  <c:v>1.98</c:v>
                </c:pt>
                <c:pt idx="339">
                  <c:v>2.42</c:v>
                </c:pt>
                <c:pt idx="340">
                  <c:v>1.5899999999999999</c:v>
                </c:pt>
                <c:pt idx="341">
                  <c:v>1.5899999999999999</c:v>
                </c:pt>
                <c:pt idx="342">
                  <c:v>-0.52</c:v>
                </c:pt>
                <c:pt idx="343">
                  <c:v>-0.89000000000000012</c:v>
                </c:pt>
                <c:pt idx="344">
                  <c:v>-0.7699999999999998</c:v>
                </c:pt>
                <c:pt idx="345">
                  <c:v>-2.4699999999999998</c:v>
                </c:pt>
                <c:pt idx="346">
                  <c:v>-2.42</c:v>
                </c:pt>
                <c:pt idx="347">
                  <c:v>-4.5599999999999996</c:v>
                </c:pt>
                <c:pt idx="348">
                  <c:v>-6.7</c:v>
                </c:pt>
                <c:pt idx="349">
                  <c:v>-7.97</c:v>
                </c:pt>
                <c:pt idx="350">
                  <c:v>-7.9</c:v>
                </c:pt>
                <c:pt idx="351">
                  <c:v>-7.8000000000000007</c:v>
                </c:pt>
                <c:pt idx="352">
                  <c:v>-7.6999999999999993</c:v>
                </c:pt>
                <c:pt idx="353">
                  <c:v>-7.32</c:v>
                </c:pt>
                <c:pt idx="354">
                  <c:v>-5.88</c:v>
                </c:pt>
                <c:pt idx="355">
                  <c:v>-4.9400000000000004</c:v>
                </c:pt>
                <c:pt idx="356">
                  <c:v>-5.32</c:v>
                </c:pt>
                <c:pt idx="357">
                  <c:v>-4.8899999999999997</c:v>
                </c:pt>
                <c:pt idx="358">
                  <c:v>-5.27</c:v>
                </c:pt>
                <c:pt idx="359">
                  <c:v>-4.2699999999999996</c:v>
                </c:pt>
                <c:pt idx="360">
                  <c:v>-2.64</c:v>
                </c:pt>
                <c:pt idx="361">
                  <c:v>-0.76</c:v>
                </c:pt>
                <c:pt idx="362">
                  <c:v>-0.28000000000000003</c:v>
                </c:pt>
                <c:pt idx="363">
                  <c:v>-0.71</c:v>
                </c:pt>
                <c:pt idx="364">
                  <c:v>-0.21999999999999997</c:v>
                </c:pt>
                <c:pt idx="365">
                  <c:v>-0.61999999999999988</c:v>
                </c:pt>
                <c:pt idx="366">
                  <c:v>-1.2699999999999998</c:v>
                </c:pt>
                <c:pt idx="367">
                  <c:v>-1.21</c:v>
                </c:pt>
                <c:pt idx="368">
                  <c:v>-0.50999999999999979</c:v>
                </c:pt>
                <c:pt idx="369">
                  <c:v>-0.12999999999999989</c:v>
                </c:pt>
                <c:pt idx="370">
                  <c:v>0.7200000000000002</c:v>
                </c:pt>
                <c:pt idx="371">
                  <c:v>1.38</c:v>
                </c:pt>
                <c:pt idx="372">
                  <c:v>1.6600000000000001</c:v>
                </c:pt>
                <c:pt idx="373">
                  <c:v>1.26</c:v>
                </c:pt>
                <c:pt idx="374">
                  <c:v>0.94000000000000017</c:v>
                </c:pt>
                <c:pt idx="375">
                  <c:v>1.4200000000000002</c:v>
                </c:pt>
                <c:pt idx="376">
                  <c:v>1.0600000000000003</c:v>
                </c:pt>
                <c:pt idx="377">
                  <c:v>1.1000000000000001</c:v>
                </c:pt>
                <c:pt idx="378">
                  <c:v>1.73</c:v>
                </c:pt>
                <c:pt idx="379">
                  <c:v>1.3399999999999999</c:v>
                </c:pt>
                <c:pt idx="380">
                  <c:v>1.1299999999999999</c:v>
                </c:pt>
                <c:pt idx="381">
                  <c:v>0.2799999999999998</c:v>
                </c:pt>
                <c:pt idx="382">
                  <c:v>0.67999999999999994</c:v>
                </c:pt>
                <c:pt idx="383">
                  <c:v>0.87999999999999989</c:v>
                </c:pt>
                <c:pt idx="384">
                  <c:v>8.0000000000000071E-2</c:v>
                </c:pt>
                <c:pt idx="385">
                  <c:v>-0.53</c:v>
                </c:pt>
                <c:pt idx="386">
                  <c:v>-7.9999999999999849E-2</c:v>
                </c:pt>
                <c:pt idx="387">
                  <c:v>0.26</c:v>
                </c:pt>
                <c:pt idx="388">
                  <c:v>3.0000000000000027E-2</c:v>
                </c:pt>
                <c:pt idx="389">
                  <c:v>0.28000000000000003</c:v>
                </c:pt>
                <c:pt idx="390">
                  <c:v>0.33999999999999997</c:v>
                </c:pt>
                <c:pt idx="391">
                  <c:v>0.89</c:v>
                </c:pt>
                <c:pt idx="392">
                  <c:v>1.38</c:v>
                </c:pt>
                <c:pt idx="393">
                  <c:v>1.73</c:v>
                </c:pt>
                <c:pt idx="394">
                  <c:v>1.3199999999999998</c:v>
                </c:pt>
                <c:pt idx="395">
                  <c:v>1.91</c:v>
                </c:pt>
                <c:pt idx="396">
                  <c:v>2</c:v>
                </c:pt>
                <c:pt idx="397">
                  <c:v>1.92</c:v>
                </c:pt>
                <c:pt idx="398">
                  <c:v>2.08</c:v>
                </c:pt>
                <c:pt idx="399">
                  <c:v>1.9900000000000002</c:v>
                </c:pt>
                <c:pt idx="400">
                  <c:v>2.23</c:v>
                </c:pt>
                <c:pt idx="401">
                  <c:v>2.17</c:v>
                </c:pt>
                <c:pt idx="402">
                  <c:v>1.9900000000000002</c:v>
                </c:pt>
                <c:pt idx="403">
                  <c:v>2.25</c:v>
                </c:pt>
                <c:pt idx="404">
                  <c:v>1.7199999999999998</c:v>
                </c:pt>
                <c:pt idx="405">
                  <c:v>1.8899999999999997</c:v>
                </c:pt>
                <c:pt idx="406">
                  <c:v>1.8599999999999999</c:v>
                </c:pt>
                <c:pt idx="407">
                  <c:v>2.19</c:v>
                </c:pt>
                <c:pt idx="408">
                  <c:v>2.09</c:v>
                </c:pt>
                <c:pt idx="409">
                  <c:v>2</c:v>
                </c:pt>
                <c:pt idx="410">
                  <c:v>1.94</c:v>
                </c:pt>
                <c:pt idx="411">
                  <c:v>1.8599999999999999</c:v>
                </c:pt>
                <c:pt idx="412">
                  <c:v>1.5299999999999998</c:v>
                </c:pt>
                <c:pt idx="413">
                  <c:v>0.6599999999999997</c:v>
                </c:pt>
                <c:pt idx="414">
                  <c:v>8.9999999999999858E-2</c:v>
                </c:pt>
                <c:pt idx="415">
                  <c:v>0.73999999999999977</c:v>
                </c:pt>
                <c:pt idx="416">
                  <c:v>0.99</c:v>
                </c:pt>
                <c:pt idx="417">
                  <c:v>0.73</c:v>
                </c:pt>
                <c:pt idx="418">
                  <c:v>0.77</c:v>
                </c:pt>
                <c:pt idx="419">
                  <c:v>0.23999999999999977</c:v>
                </c:pt>
                <c:pt idx="420">
                  <c:v>0.21999999999999975</c:v>
                </c:pt>
                <c:pt idx="421">
                  <c:v>-0.18999999999999995</c:v>
                </c:pt>
                <c:pt idx="422">
                  <c:v>-0.58999999999999986</c:v>
                </c:pt>
                <c:pt idx="423">
                  <c:v>-0.61000000000000032</c:v>
                </c:pt>
                <c:pt idx="424">
                  <c:v>-0.66000000000000014</c:v>
                </c:pt>
                <c:pt idx="425">
                  <c:v>9.9999999999997868E-3</c:v>
                </c:pt>
                <c:pt idx="426">
                  <c:v>-0.10999999999999988</c:v>
                </c:pt>
                <c:pt idx="427">
                  <c:v>-0.26000000000000023</c:v>
                </c:pt>
                <c:pt idx="428">
                  <c:v>0.30000000000000027</c:v>
                </c:pt>
                <c:pt idx="429">
                  <c:v>0.67999999999999972</c:v>
                </c:pt>
                <c:pt idx="430">
                  <c:v>6.999999999999984E-2</c:v>
                </c:pt>
                <c:pt idx="431">
                  <c:v>0.20000000000000018</c:v>
                </c:pt>
                <c:pt idx="432">
                  <c:v>-1.02</c:v>
                </c:pt>
                <c:pt idx="433">
                  <c:v>-1.69</c:v>
                </c:pt>
                <c:pt idx="434">
                  <c:v>-2.25</c:v>
                </c:pt>
                <c:pt idx="435">
                  <c:v>-2.4500000000000002</c:v>
                </c:pt>
                <c:pt idx="436">
                  <c:v>-2.16</c:v>
                </c:pt>
                <c:pt idx="437">
                  <c:v>-1.9700000000000002</c:v>
                </c:pt>
                <c:pt idx="438">
                  <c:v>-1.5100000000000002</c:v>
                </c:pt>
                <c:pt idx="439">
                  <c:v>-0.43000000000000016</c:v>
                </c:pt>
                <c:pt idx="440">
                  <c:v>0.35999999999999988</c:v>
                </c:pt>
                <c:pt idx="441">
                  <c:v>0.66999999999999993</c:v>
                </c:pt>
                <c:pt idx="442">
                  <c:v>0.64999999999999991</c:v>
                </c:pt>
                <c:pt idx="443">
                  <c:v>1.05</c:v>
                </c:pt>
                <c:pt idx="444">
                  <c:v>1.44</c:v>
                </c:pt>
                <c:pt idx="445">
                  <c:v>1.66</c:v>
                </c:pt>
                <c:pt idx="446">
                  <c:v>2.5</c:v>
                </c:pt>
                <c:pt idx="447">
                  <c:v>2.61</c:v>
                </c:pt>
                <c:pt idx="448">
                  <c:v>2.5</c:v>
                </c:pt>
                <c:pt idx="449">
                  <c:v>2.56</c:v>
                </c:pt>
                <c:pt idx="450">
                  <c:v>2.5500000000000003</c:v>
                </c:pt>
                <c:pt idx="451">
                  <c:v>2.3199999999999998</c:v>
                </c:pt>
                <c:pt idx="452">
                  <c:v>2.62</c:v>
                </c:pt>
                <c:pt idx="453">
                  <c:v>2.39</c:v>
                </c:pt>
                <c:pt idx="454">
                  <c:v>2.83</c:v>
                </c:pt>
                <c:pt idx="455">
                  <c:v>2.8400000000000003</c:v>
                </c:pt>
                <c:pt idx="456">
                  <c:v>3.41</c:v>
                </c:pt>
                <c:pt idx="457">
                  <c:v>2.2200000000000002</c:v>
                </c:pt>
                <c:pt idx="458">
                  <c:v>1.71</c:v>
                </c:pt>
                <c:pt idx="459">
                  <c:v>1.5200000000000002</c:v>
                </c:pt>
                <c:pt idx="460">
                  <c:v>1.6700000000000002</c:v>
                </c:pt>
                <c:pt idx="461">
                  <c:v>0.92000000000000015</c:v>
                </c:pt>
                <c:pt idx="462">
                  <c:v>1.0299999999999998</c:v>
                </c:pt>
                <c:pt idx="463">
                  <c:v>0.91999999999999993</c:v>
                </c:pt>
                <c:pt idx="464">
                  <c:v>1.4700000000000002</c:v>
                </c:pt>
                <c:pt idx="465">
                  <c:v>1.07</c:v>
                </c:pt>
                <c:pt idx="466">
                  <c:v>1.0199999999999998</c:v>
                </c:pt>
                <c:pt idx="467">
                  <c:v>0.90999999999999992</c:v>
                </c:pt>
                <c:pt idx="468">
                  <c:v>0.58999999999999986</c:v>
                </c:pt>
                <c:pt idx="469">
                  <c:v>1.05</c:v>
                </c:pt>
                <c:pt idx="470">
                  <c:v>1.0599999999999998</c:v>
                </c:pt>
                <c:pt idx="471">
                  <c:v>1.31</c:v>
                </c:pt>
                <c:pt idx="472">
                  <c:v>1.27</c:v>
                </c:pt>
                <c:pt idx="473">
                  <c:v>1.6799999999999997</c:v>
                </c:pt>
                <c:pt idx="474">
                  <c:v>0.91999999999999993</c:v>
                </c:pt>
                <c:pt idx="475">
                  <c:v>1.39</c:v>
                </c:pt>
                <c:pt idx="476">
                  <c:v>0.94999999999999973</c:v>
                </c:pt>
                <c:pt idx="477">
                  <c:v>1.6800000000000002</c:v>
                </c:pt>
                <c:pt idx="478">
                  <c:v>1.79</c:v>
                </c:pt>
                <c:pt idx="479">
                  <c:v>1.9500000000000002</c:v>
                </c:pt>
                <c:pt idx="480">
                  <c:v>2.08</c:v>
                </c:pt>
                <c:pt idx="481">
                  <c:v>1.74</c:v>
                </c:pt>
                <c:pt idx="482">
                  <c:v>1.7100000000000002</c:v>
                </c:pt>
                <c:pt idx="483">
                  <c:v>1.39</c:v>
                </c:pt>
                <c:pt idx="484">
                  <c:v>1.3499999999999999</c:v>
                </c:pt>
                <c:pt idx="485">
                  <c:v>1.3800000000000001</c:v>
                </c:pt>
                <c:pt idx="486">
                  <c:v>1.94</c:v>
                </c:pt>
                <c:pt idx="487">
                  <c:v>1.4999999999999998</c:v>
                </c:pt>
                <c:pt idx="488">
                  <c:v>1.46</c:v>
                </c:pt>
                <c:pt idx="489">
                  <c:v>1.42</c:v>
                </c:pt>
                <c:pt idx="490">
                  <c:v>1.4699999999999998</c:v>
                </c:pt>
                <c:pt idx="491">
                  <c:v>1.5299999999999998</c:v>
                </c:pt>
                <c:pt idx="492">
                  <c:v>1.58</c:v>
                </c:pt>
                <c:pt idx="493">
                  <c:v>1.92</c:v>
                </c:pt>
                <c:pt idx="494">
                  <c:v>1.5699999999999998</c:v>
                </c:pt>
                <c:pt idx="495">
                  <c:v>1.9200000000000002</c:v>
                </c:pt>
                <c:pt idx="496">
                  <c:v>1.93</c:v>
                </c:pt>
                <c:pt idx="497">
                  <c:v>1.6700000000000002</c:v>
                </c:pt>
                <c:pt idx="498">
                  <c:v>1.82</c:v>
                </c:pt>
                <c:pt idx="499">
                  <c:v>1.9999999999999998</c:v>
                </c:pt>
                <c:pt idx="500">
                  <c:v>2.3899999999999997</c:v>
                </c:pt>
                <c:pt idx="501">
                  <c:v>2.13</c:v>
                </c:pt>
                <c:pt idx="502">
                  <c:v>2.2000000000000002</c:v>
                </c:pt>
                <c:pt idx="503">
                  <c:v>1.8800000000000001</c:v>
                </c:pt>
                <c:pt idx="504">
                  <c:v>1.89</c:v>
                </c:pt>
                <c:pt idx="505">
                  <c:v>1.89</c:v>
                </c:pt>
                <c:pt idx="506">
                  <c:v>2.2399999999999998</c:v>
                </c:pt>
                <c:pt idx="507">
                  <c:v>2.17</c:v>
                </c:pt>
                <c:pt idx="508">
                  <c:v>2.17</c:v>
                </c:pt>
                <c:pt idx="509">
                  <c:v>2.17</c:v>
                </c:pt>
                <c:pt idx="510">
                  <c:v>2.1799999999999997</c:v>
                </c:pt>
                <c:pt idx="511">
                  <c:v>2.5299999999999998</c:v>
                </c:pt>
                <c:pt idx="512">
                  <c:v>2.2299999999999995</c:v>
                </c:pt>
                <c:pt idx="513">
                  <c:v>2.6100000000000003</c:v>
                </c:pt>
                <c:pt idx="514">
                  <c:v>2.3200000000000003</c:v>
                </c:pt>
                <c:pt idx="515">
                  <c:v>2.8899999999999997</c:v>
                </c:pt>
                <c:pt idx="516">
                  <c:v>2.8600000000000003</c:v>
                </c:pt>
                <c:pt idx="517">
                  <c:v>2.96</c:v>
                </c:pt>
                <c:pt idx="518">
                  <c:v>2.65</c:v>
                </c:pt>
                <c:pt idx="519">
                  <c:v>2.31</c:v>
                </c:pt>
                <c:pt idx="520">
                  <c:v>2.27</c:v>
                </c:pt>
                <c:pt idx="521">
                  <c:v>1.87</c:v>
                </c:pt>
                <c:pt idx="522">
                  <c:v>2.2199999999999998</c:v>
                </c:pt>
                <c:pt idx="523">
                  <c:v>1.9</c:v>
                </c:pt>
                <c:pt idx="524">
                  <c:v>2.2999999999999998</c:v>
                </c:pt>
                <c:pt idx="525">
                  <c:v>2.1000000000000005</c:v>
                </c:pt>
                <c:pt idx="526">
                  <c:v>2.48</c:v>
                </c:pt>
                <c:pt idx="527">
                  <c:v>2.4400000000000004</c:v>
                </c:pt>
                <c:pt idx="528">
                  <c:v>2.6799999999999997</c:v>
                </c:pt>
                <c:pt idx="529">
                  <c:v>2.11</c:v>
                </c:pt>
                <c:pt idx="530">
                  <c:v>2.0699999999999998</c:v>
                </c:pt>
                <c:pt idx="531">
                  <c:v>1.7400000000000002</c:v>
                </c:pt>
                <c:pt idx="532">
                  <c:v>1.7699999999999996</c:v>
                </c:pt>
                <c:pt idx="533">
                  <c:v>2.0100000000000002</c:v>
                </c:pt>
                <c:pt idx="534">
                  <c:v>2.0100000000000002</c:v>
                </c:pt>
                <c:pt idx="535">
                  <c:v>1.4499999999999997</c:v>
                </c:pt>
                <c:pt idx="536">
                  <c:v>1.8800000000000003</c:v>
                </c:pt>
                <c:pt idx="537">
                  <c:v>1.5999999999999996</c:v>
                </c:pt>
                <c:pt idx="538">
                  <c:v>1.5499999999999998</c:v>
                </c:pt>
                <c:pt idx="539">
                  <c:v>1.5499999999999998</c:v>
                </c:pt>
                <c:pt idx="540">
                  <c:v>1.2999999999999998</c:v>
                </c:pt>
                <c:pt idx="541">
                  <c:v>1.7499999999999996</c:v>
                </c:pt>
                <c:pt idx="542">
                  <c:v>1.4900000000000002</c:v>
                </c:pt>
                <c:pt idx="543">
                  <c:v>1.38</c:v>
                </c:pt>
                <c:pt idx="544">
                  <c:v>0.85000000000000009</c:v>
                </c:pt>
                <c:pt idx="545">
                  <c:v>0.70000000000000018</c:v>
                </c:pt>
                <c:pt idx="546">
                  <c:v>1.5399999999999996</c:v>
                </c:pt>
                <c:pt idx="547">
                  <c:v>1.8199999999999994</c:v>
                </c:pt>
                <c:pt idx="548">
                  <c:v>1.7000000000000002</c:v>
                </c:pt>
                <c:pt idx="549">
                  <c:v>2.1599999999999997</c:v>
                </c:pt>
                <c:pt idx="550">
                  <c:v>2.0199999999999996</c:v>
                </c:pt>
                <c:pt idx="551">
                  <c:v>1.9699999999999998</c:v>
                </c:pt>
                <c:pt idx="552">
                  <c:v>1.4300000000000002</c:v>
                </c:pt>
                <c:pt idx="553">
                  <c:v>1.0199999999999996</c:v>
                </c:pt>
                <c:pt idx="554">
                  <c:v>1.2100000000000004</c:v>
                </c:pt>
                <c:pt idx="555">
                  <c:v>1.44</c:v>
                </c:pt>
                <c:pt idx="556">
                  <c:v>1.7000000000000002</c:v>
                </c:pt>
                <c:pt idx="557">
                  <c:v>1.3499999999999996</c:v>
                </c:pt>
                <c:pt idx="558">
                  <c:v>0.88999999999999968</c:v>
                </c:pt>
                <c:pt idx="559">
                  <c:v>0.60999999999999943</c:v>
                </c:pt>
                <c:pt idx="560">
                  <c:v>0.74000000000000021</c:v>
                </c:pt>
                <c:pt idx="561">
                  <c:v>0.58999999999999986</c:v>
                </c:pt>
                <c:pt idx="562">
                  <c:v>0.75999999999999979</c:v>
                </c:pt>
                <c:pt idx="563">
                  <c:v>1.2000000000000002</c:v>
                </c:pt>
                <c:pt idx="564">
                  <c:v>1.7799999999999994</c:v>
                </c:pt>
                <c:pt idx="565">
                  <c:v>1.4800000000000004</c:v>
                </c:pt>
                <c:pt idx="566">
                  <c:v>0.83000000000000007</c:v>
                </c:pt>
                <c:pt idx="567">
                  <c:v>0.64000000000000057</c:v>
                </c:pt>
                <c:pt idx="568">
                  <c:v>0.57000000000000028</c:v>
                </c:pt>
                <c:pt idx="569">
                  <c:v>1.0099999999999998</c:v>
                </c:pt>
                <c:pt idx="570">
                  <c:v>1.5699999999999994</c:v>
                </c:pt>
                <c:pt idx="571">
                  <c:v>1.2999999999999998</c:v>
                </c:pt>
                <c:pt idx="572">
                  <c:v>1.4299999999999997</c:v>
                </c:pt>
                <c:pt idx="573">
                  <c:v>1.37</c:v>
                </c:pt>
                <c:pt idx="574">
                  <c:v>1.2700000000000005</c:v>
                </c:pt>
                <c:pt idx="575">
                  <c:v>1.5199999999999996</c:v>
                </c:pt>
                <c:pt idx="576">
                  <c:v>1.7400000000000002</c:v>
                </c:pt>
                <c:pt idx="577">
                  <c:v>1.0099999999999998</c:v>
                </c:pt>
                <c:pt idx="578">
                  <c:v>0.88999999999999968</c:v>
                </c:pt>
                <c:pt idx="579">
                  <c:v>0.42000000000000082</c:v>
                </c:pt>
                <c:pt idx="580">
                  <c:v>0.99000000000000021</c:v>
                </c:pt>
                <c:pt idx="581">
                  <c:v>0.73000000000000043</c:v>
                </c:pt>
                <c:pt idx="582">
                  <c:v>0.48999999999999932</c:v>
                </c:pt>
                <c:pt idx="583">
                  <c:v>1</c:v>
                </c:pt>
                <c:pt idx="584">
                  <c:v>0.58000000000000007</c:v>
                </c:pt>
                <c:pt idx="585">
                  <c:v>0.29999999999999982</c:v>
                </c:pt>
                <c:pt idx="586">
                  <c:v>-0.30999999999999961</c:v>
                </c:pt>
                <c:pt idx="587">
                  <c:v>-0.71</c:v>
                </c:pt>
                <c:pt idx="588">
                  <c:v>-0.79999999999999982</c:v>
                </c:pt>
                <c:pt idx="589">
                  <c:v>-1.2200000000000002</c:v>
                </c:pt>
                <c:pt idx="590">
                  <c:v>-1.38</c:v>
                </c:pt>
                <c:pt idx="591">
                  <c:v>-0.38000000000000034</c:v>
                </c:pt>
                <c:pt idx="592">
                  <c:v>-0.26000000000000068</c:v>
                </c:pt>
                <c:pt idx="593">
                  <c:v>6.0000000000000497E-2</c:v>
                </c:pt>
                <c:pt idx="594">
                  <c:v>1.0499999999999998</c:v>
                </c:pt>
                <c:pt idx="595">
                  <c:v>0.45999999999999996</c:v>
                </c:pt>
                <c:pt idx="596">
                  <c:v>0.58999999999999986</c:v>
                </c:pt>
                <c:pt idx="597">
                  <c:v>0.68000000000000016</c:v>
                </c:pt>
                <c:pt idx="598">
                  <c:v>0.91000000000000059</c:v>
                </c:pt>
                <c:pt idx="599">
                  <c:v>0.74999999999999956</c:v>
                </c:pt>
                <c:pt idx="600">
                  <c:v>0.14000000000000012</c:v>
                </c:pt>
                <c:pt idx="601">
                  <c:v>-0.32999999999999963</c:v>
                </c:pt>
                <c:pt idx="602">
                  <c:v>0.2200000000000002</c:v>
                </c:pt>
                <c:pt idx="603">
                  <c:v>0.22999999999999998</c:v>
                </c:pt>
                <c:pt idx="604">
                  <c:v>0.41999999999999993</c:v>
                </c:pt>
                <c:pt idx="605">
                  <c:v>1.1600000000000001</c:v>
                </c:pt>
                <c:pt idx="606">
                  <c:v>1.1099999999999994</c:v>
                </c:pt>
                <c:pt idx="607">
                  <c:v>1.0699999999999998</c:v>
                </c:pt>
                <c:pt idx="608">
                  <c:v>1.4600000000000004</c:v>
                </c:pt>
                <c:pt idx="609">
                  <c:v>1.2999999999999998</c:v>
                </c:pt>
                <c:pt idx="610">
                  <c:v>1.1100000000000003</c:v>
                </c:pt>
                <c:pt idx="611">
                  <c:v>1.6499999999999995</c:v>
                </c:pt>
                <c:pt idx="612">
                  <c:v>1.6599999999999997</c:v>
                </c:pt>
                <c:pt idx="613">
                  <c:v>1.6899999999999995</c:v>
                </c:pt>
                <c:pt idx="614">
                  <c:v>1.46</c:v>
                </c:pt>
                <c:pt idx="615">
                  <c:v>1.2300000000000004</c:v>
                </c:pt>
                <c:pt idx="616">
                  <c:v>0.8199999999999994</c:v>
                </c:pt>
                <c:pt idx="617">
                  <c:v>1.1900000000000004</c:v>
                </c:pt>
                <c:pt idx="618">
                  <c:v>2.2899999999999991</c:v>
                </c:pt>
                <c:pt idx="619">
                  <c:v>1.29</c:v>
                </c:pt>
                <c:pt idx="620">
                  <c:v>1.1200000000000001</c:v>
                </c:pt>
                <c:pt idx="621">
                  <c:v>-0.63999999999999968</c:v>
                </c:pt>
                <c:pt idx="622">
                  <c:v>-0.37999999999999989</c:v>
                </c:pt>
                <c:pt idx="623">
                  <c:v>-1.3400000000000007</c:v>
                </c:pt>
                <c:pt idx="624">
                  <c:v>-1.6300000000000008</c:v>
                </c:pt>
                <c:pt idx="625">
                  <c:v>-2.96</c:v>
                </c:pt>
                <c:pt idx="626">
                  <c:v>-2.4000000000000004</c:v>
                </c:pt>
                <c:pt idx="627">
                  <c:v>-1.8599999999999994</c:v>
                </c:pt>
                <c:pt idx="628">
                  <c:v>-2.2800000000000011</c:v>
                </c:pt>
                <c:pt idx="629">
                  <c:v>-2.7099999999999991</c:v>
                </c:pt>
                <c:pt idx="630">
                  <c:v>-3.76</c:v>
                </c:pt>
                <c:pt idx="631">
                  <c:v>-2.1099999999999994</c:v>
                </c:pt>
                <c:pt idx="632">
                  <c:v>-3.58</c:v>
                </c:pt>
                <c:pt idx="633">
                  <c:v>-4.82</c:v>
                </c:pt>
                <c:pt idx="634">
                  <c:v>-4.6099999999999994</c:v>
                </c:pt>
                <c:pt idx="635">
                  <c:v>-5.16</c:v>
                </c:pt>
                <c:pt idx="636">
                  <c:v>-5.3100000000000005</c:v>
                </c:pt>
                <c:pt idx="637">
                  <c:v>-5.6400000000000006</c:v>
                </c:pt>
                <c:pt idx="638">
                  <c:v>-4.7</c:v>
                </c:pt>
                <c:pt idx="639">
                  <c:v>-4.5200000000000005</c:v>
                </c:pt>
                <c:pt idx="640">
                  <c:v>-4.1500000000000004</c:v>
                </c:pt>
                <c:pt idx="641">
                  <c:v>-4.1900000000000004</c:v>
                </c:pt>
                <c:pt idx="642">
                  <c:v>-3.5500000000000007</c:v>
                </c:pt>
                <c:pt idx="643">
                  <c:v>-2.1399999999999997</c:v>
                </c:pt>
                <c:pt idx="644">
                  <c:v>-1.5300000000000002</c:v>
                </c:pt>
                <c:pt idx="645">
                  <c:v>-1.3600000000000003</c:v>
                </c:pt>
                <c:pt idx="646">
                  <c:v>-1.9100000000000001</c:v>
                </c:pt>
                <c:pt idx="647">
                  <c:v>-1.4400000000000004</c:v>
                </c:pt>
                <c:pt idx="648">
                  <c:v>-1.7599999999999998</c:v>
                </c:pt>
                <c:pt idx="649">
                  <c:v>-1.4400000000000004</c:v>
                </c:pt>
                <c:pt idx="650">
                  <c:v>-1.0200000000000005</c:v>
                </c:pt>
                <c:pt idx="651">
                  <c:v>-1.17</c:v>
                </c:pt>
                <c:pt idx="652">
                  <c:v>-1.0099999999999998</c:v>
                </c:pt>
                <c:pt idx="653">
                  <c:v>-0.51999999999999957</c:v>
                </c:pt>
                <c:pt idx="654">
                  <c:v>-6.9999999999999396E-2</c:v>
                </c:pt>
                <c:pt idx="655">
                  <c:v>-0.55999999999999961</c:v>
                </c:pt>
                <c:pt idx="656">
                  <c:v>-0.41000000000000014</c:v>
                </c:pt>
                <c:pt idx="657">
                  <c:v>-0.53000000000000025</c:v>
                </c:pt>
                <c:pt idx="658">
                  <c:v>-7.0000000000000284E-2</c:v>
                </c:pt>
                <c:pt idx="659">
                  <c:v>-0.5</c:v>
                </c:pt>
                <c:pt idx="660">
                  <c:v>-0.62000000000000011</c:v>
                </c:pt>
                <c:pt idx="661">
                  <c:v>-1.25</c:v>
                </c:pt>
                <c:pt idx="662">
                  <c:v>-1.83</c:v>
                </c:pt>
                <c:pt idx="663">
                  <c:v>-2.41</c:v>
                </c:pt>
                <c:pt idx="664">
                  <c:v>-1.79</c:v>
                </c:pt>
                <c:pt idx="665">
                  <c:v>-1.87</c:v>
                </c:pt>
                <c:pt idx="666">
                  <c:v>-1.6900000000000004</c:v>
                </c:pt>
                <c:pt idx="667">
                  <c:v>-1.1200000000000001</c:v>
                </c:pt>
                <c:pt idx="668">
                  <c:v>-0.83000000000000007</c:v>
                </c:pt>
                <c:pt idx="669">
                  <c:v>-0.19999999999999929</c:v>
                </c:pt>
                <c:pt idx="670">
                  <c:v>-0.55999999999999961</c:v>
                </c:pt>
                <c:pt idx="671">
                  <c:v>-0.64000000000000057</c:v>
                </c:pt>
                <c:pt idx="672">
                  <c:v>-0.38999999999999968</c:v>
                </c:pt>
                <c:pt idx="673">
                  <c:v>3.0000000000000249E-2</c:v>
                </c:pt>
                <c:pt idx="674">
                  <c:v>-0.22999999999999954</c:v>
                </c:pt>
                <c:pt idx="675">
                  <c:v>-0.19000000000000039</c:v>
                </c:pt>
                <c:pt idx="676">
                  <c:v>-0.54</c:v>
                </c:pt>
                <c:pt idx="677">
                  <c:v>-0.70000000000000018</c:v>
                </c:pt>
                <c:pt idx="678">
                  <c:v>-0.62000000000000011</c:v>
                </c:pt>
                <c:pt idx="679">
                  <c:v>-0.79999999999999982</c:v>
                </c:pt>
                <c:pt idx="680">
                  <c:v>-0.47000000000000064</c:v>
                </c:pt>
                <c:pt idx="681">
                  <c:v>-0.79999999999999893</c:v>
                </c:pt>
                <c:pt idx="682">
                  <c:v>-0.10000000000000142</c:v>
                </c:pt>
                <c:pt idx="683">
                  <c:v>9.9999999999999645E-2</c:v>
                </c:pt>
                <c:pt idx="684">
                  <c:v>7.0000000000000284E-2</c:v>
                </c:pt>
                <c:pt idx="685">
                  <c:v>-0.58999999999999986</c:v>
                </c:pt>
                <c:pt idx="686">
                  <c:v>-0.62999999999999901</c:v>
                </c:pt>
                <c:pt idx="687">
                  <c:v>-1</c:v>
                </c:pt>
                <c:pt idx="688">
                  <c:v>-1.2699999999999996</c:v>
                </c:pt>
                <c:pt idx="689">
                  <c:v>-1.8399999999999999</c:v>
                </c:pt>
                <c:pt idx="690">
                  <c:v>-1.9900000000000002</c:v>
                </c:pt>
                <c:pt idx="691">
                  <c:v>-2.370000000000001</c:v>
                </c:pt>
                <c:pt idx="692">
                  <c:v>-2</c:v>
                </c:pt>
                <c:pt idx="693">
                  <c:v>-0.59999999999999964</c:v>
                </c:pt>
                <c:pt idx="694">
                  <c:v>-0.74000000000000021</c:v>
                </c:pt>
                <c:pt idx="695">
                  <c:v>-1.2199999999999989</c:v>
                </c:pt>
                <c:pt idx="696">
                  <c:v>-1.870000000000001</c:v>
                </c:pt>
                <c:pt idx="697">
                  <c:v>-1.3599999999999994</c:v>
                </c:pt>
                <c:pt idx="698">
                  <c:v>0.76999999999999957</c:v>
                </c:pt>
                <c:pt idx="699">
                  <c:v>-0.73000000000000043</c:v>
                </c:pt>
                <c:pt idx="700">
                  <c:v>-5.26</c:v>
                </c:pt>
                <c:pt idx="701">
                  <c:v>-7.3800000000000008</c:v>
                </c:pt>
                <c:pt idx="702">
                  <c:v>-5</c:v>
                </c:pt>
                <c:pt idx="703">
                  <c:v>-3.6099999999999994</c:v>
                </c:pt>
                <c:pt idx="704">
                  <c:v>-2.2799999999999994</c:v>
                </c:pt>
                <c:pt idx="705">
                  <c:v>-1.1899999999999995</c:v>
                </c:pt>
                <c:pt idx="706">
                  <c:v>1.2400000000000002</c:v>
                </c:pt>
                <c:pt idx="707">
                  <c:v>3.1400000000000006</c:v>
                </c:pt>
                <c:pt idx="708">
                  <c:v>2.9000000000000004</c:v>
                </c:pt>
                <c:pt idx="709">
                  <c:v>3.5</c:v>
                </c:pt>
                <c:pt idx="710">
                  <c:v>2.99</c:v>
                </c:pt>
                <c:pt idx="711">
                  <c:v>3.6300000000000008</c:v>
                </c:pt>
                <c:pt idx="712">
                  <c:v>6.51</c:v>
                </c:pt>
                <c:pt idx="713">
                  <c:v>5.01</c:v>
                </c:pt>
                <c:pt idx="714">
                  <c:v>3.9399999999999995</c:v>
                </c:pt>
                <c:pt idx="715">
                  <c:v>4.8099999999999987</c:v>
                </c:pt>
                <c:pt idx="716">
                  <c:v>4</c:v>
                </c:pt>
                <c:pt idx="717">
                  <c:v>3.7299999999999986</c:v>
                </c:pt>
                <c:pt idx="718">
                  <c:v>1.6799999999999997</c:v>
                </c:pt>
                <c:pt idx="719">
                  <c:v>2.0099999999999998</c:v>
                </c:pt>
                <c:pt idx="720">
                  <c:v>4.0199999999999996</c:v>
                </c:pt>
                <c:pt idx="721">
                  <c:v>6.1599999999999993</c:v>
                </c:pt>
                <c:pt idx="722">
                  <c:v>5.71</c:v>
                </c:pt>
                <c:pt idx="723">
                  <c:v>6.3100000000000005</c:v>
                </c:pt>
                <c:pt idx="724">
                  <c:v>5.4700000000000006</c:v>
                </c:pt>
                <c:pt idx="725">
                  <c:v>5.05</c:v>
                </c:pt>
                <c:pt idx="726">
                  <c:v>5.4799999999999995</c:v>
                </c:pt>
                <c:pt idx="727">
                  <c:v>3.16</c:v>
                </c:pt>
                <c:pt idx="728">
                  <c:v>3.1599999999999993</c:v>
                </c:pt>
                <c:pt idx="729">
                  <c:v>2.6100000000000003</c:v>
                </c:pt>
                <c:pt idx="730">
                  <c:v>3.4499999999999993</c:v>
                </c:pt>
                <c:pt idx="731">
                  <c:v>4.1899999999999995</c:v>
                </c:pt>
                <c:pt idx="732">
                  <c:v>4.0999999999999996</c:v>
                </c:pt>
                <c:pt idx="733">
                  <c:v>4.6400000000000006</c:v>
                </c:pt>
                <c:pt idx="734">
                  <c:v>4.7000000000000011</c:v>
                </c:pt>
                <c:pt idx="735">
                  <c:v>4.3499999999999996</c:v>
                </c:pt>
                <c:pt idx="736">
                  <c:v>4.6399999999999997</c:v>
                </c:pt>
                <c:pt idx="737">
                  <c:v>6.24</c:v>
                </c:pt>
                <c:pt idx="738">
                  <c:v>6.6599999999999993</c:v>
                </c:pt>
                <c:pt idx="739">
                  <c:v>6.83</c:v>
                </c:pt>
                <c:pt idx="740">
                  <c:v>6.1900000000000013</c:v>
                </c:pt>
                <c:pt idx="741">
                  <c:v>5.8600000000000012</c:v>
                </c:pt>
                <c:pt idx="742">
                  <c:v>5.4400000000000013</c:v>
                </c:pt>
                <c:pt idx="743">
                  <c:v>5.1700000000000008</c:v>
                </c:pt>
                <c:pt idx="744">
                  <c:v>4.7399999999999993</c:v>
                </c:pt>
                <c:pt idx="745">
                  <c:v>4.43</c:v>
                </c:pt>
                <c:pt idx="746">
                  <c:v>4.6399999999999997</c:v>
                </c:pt>
                <c:pt idx="747">
                  <c:v>5.13</c:v>
                </c:pt>
                <c:pt idx="748">
                  <c:v>5.67</c:v>
                </c:pt>
                <c:pt idx="749">
                  <c:v>5.72</c:v>
                </c:pt>
                <c:pt idx="750">
                  <c:v>5.9300000000000006</c:v>
                </c:pt>
                <c:pt idx="751">
                  <c:v>6.2</c:v>
                </c:pt>
                <c:pt idx="752">
                  <c:v>6.1400000000000006</c:v>
                </c:pt>
                <c:pt idx="753">
                  <c:v>5.7100000000000009</c:v>
                </c:pt>
                <c:pt idx="754">
                  <c:v>4.7399999999999993</c:v>
                </c:pt>
                <c:pt idx="755">
                  <c:v>4.21</c:v>
                </c:pt>
                <c:pt idx="756">
                  <c:v>4.2300000000000004</c:v>
                </c:pt>
                <c:pt idx="757">
                  <c:v>4.7000000000000011</c:v>
                </c:pt>
                <c:pt idx="758">
                  <c:v>4.87</c:v>
                </c:pt>
                <c:pt idx="759">
                  <c:v>4.3100000000000005</c:v>
                </c:pt>
                <c:pt idx="760">
                  <c:v>3.7899999999999996</c:v>
                </c:pt>
                <c:pt idx="761">
                  <c:v>3.25</c:v>
                </c:pt>
                <c:pt idx="762">
                  <c:v>3.5</c:v>
                </c:pt>
                <c:pt idx="763">
                  <c:v>3.8299999999999996</c:v>
                </c:pt>
                <c:pt idx="764">
                  <c:v>3.94</c:v>
                </c:pt>
                <c:pt idx="765">
                  <c:v>3.94</c:v>
                </c:pt>
                <c:pt idx="766">
                  <c:v>3.6900000000000004</c:v>
                </c:pt>
                <c:pt idx="767">
                  <c:v>3.2700000000000005</c:v>
                </c:pt>
                <c:pt idx="768">
                  <c:v>3.15</c:v>
                </c:pt>
                <c:pt idx="769">
                  <c:v>3.9200000000000004</c:v>
                </c:pt>
                <c:pt idx="770">
                  <c:v>4.33</c:v>
                </c:pt>
                <c:pt idx="771">
                  <c:v>4.47</c:v>
                </c:pt>
                <c:pt idx="772">
                  <c:v>4.63</c:v>
                </c:pt>
                <c:pt idx="773">
                  <c:v>4.4399999999999995</c:v>
                </c:pt>
                <c:pt idx="774">
                  <c:v>4.26</c:v>
                </c:pt>
                <c:pt idx="775">
                  <c:v>4</c:v>
                </c:pt>
                <c:pt idx="776">
                  <c:v>3.4400000000000004</c:v>
                </c:pt>
                <c:pt idx="777">
                  <c:v>3.71</c:v>
                </c:pt>
                <c:pt idx="778">
                  <c:v>4.0699999999999994</c:v>
                </c:pt>
                <c:pt idx="779">
                  <c:v>4.3900000000000006</c:v>
                </c:pt>
                <c:pt idx="780">
                  <c:v>3.99</c:v>
                </c:pt>
                <c:pt idx="781">
                  <c:v>3.4899999999999998</c:v>
                </c:pt>
                <c:pt idx="782">
                  <c:v>2.5299999999999998</c:v>
                </c:pt>
                <c:pt idx="783">
                  <c:v>1.98</c:v>
                </c:pt>
                <c:pt idx="784">
                  <c:v>1.8900000000000001</c:v>
                </c:pt>
                <c:pt idx="785">
                  <c:v>2.0400000000000005</c:v>
                </c:pt>
                <c:pt idx="786">
                  <c:v>1.85</c:v>
                </c:pt>
                <c:pt idx="787">
                  <c:v>1.7199999999999998</c:v>
                </c:pt>
                <c:pt idx="788">
                  <c:v>1.96</c:v>
                </c:pt>
                <c:pt idx="789">
                  <c:v>1.87</c:v>
                </c:pt>
                <c:pt idx="790">
                  <c:v>1.2799999999999994</c:v>
                </c:pt>
                <c:pt idx="791">
                  <c:v>1.37</c:v>
                </c:pt>
                <c:pt idx="792">
                  <c:v>1.8500000000000005</c:v>
                </c:pt>
                <c:pt idx="793">
                  <c:v>1.7500000000000004</c:v>
                </c:pt>
                <c:pt idx="794">
                  <c:v>1.7600000000000002</c:v>
                </c:pt>
                <c:pt idx="795">
                  <c:v>2.02</c:v>
                </c:pt>
                <c:pt idx="796">
                  <c:v>2.3799999999999994</c:v>
                </c:pt>
                <c:pt idx="797">
                  <c:v>2.54</c:v>
                </c:pt>
                <c:pt idx="798">
                  <c:v>2.6000000000000005</c:v>
                </c:pt>
                <c:pt idx="799">
                  <c:v>3</c:v>
                </c:pt>
                <c:pt idx="800">
                  <c:v>3.0600000000000005</c:v>
                </c:pt>
                <c:pt idx="801">
                  <c:v>3.09</c:v>
                </c:pt>
                <c:pt idx="802">
                  <c:v>3.4299999999999997</c:v>
                </c:pt>
                <c:pt idx="803">
                  <c:v>3.67</c:v>
                </c:pt>
                <c:pt idx="804">
                  <c:v>3.6199999999999992</c:v>
                </c:pt>
                <c:pt idx="805">
                  <c:v>3.6500000000000004</c:v>
                </c:pt>
                <c:pt idx="806">
                  <c:v>3.8499999999999996</c:v>
                </c:pt>
                <c:pt idx="807">
                  <c:v>3.5799999999999992</c:v>
                </c:pt>
                <c:pt idx="808">
                  <c:v>3.04</c:v>
                </c:pt>
                <c:pt idx="809">
                  <c:v>3.0500000000000007</c:v>
                </c:pt>
                <c:pt idx="810">
                  <c:v>2.9399999999999995</c:v>
                </c:pt>
                <c:pt idx="811">
                  <c:v>3.2</c:v>
                </c:pt>
                <c:pt idx="812">
                  <c:v>3.38</c:v>
                </c:pt>
                <c:pt idx="813">
                  <c:v>3.0999999999999996</c:v>
                </c:pt>
                <c:pt idx="814">
                  <c:v>3.01</c:v>
                </c:pt>
                <c:pt idx="815">
                  <c:v>2.9899999999999993</c:v>
                </c:pt>
                <c:pt idx="816">
                  <c:v>2.4399999999999995</c:v>
                </c:pt>
                <c:pt idx="817">
                  <c:v>2.5</c:v>
                </c:pt>
                <c:pt idx="818">
                  <c:v>2.6399999999999997</c:v>
                </c:pt>
                <c:pt idx="819">
                  <c:v>3.0700000000000003</c:v>
                </c:pt>
                <c:pt idx="820">
                  <c:v>3.42</c:v>
                </c:pt>
                <c:pt idx="821">
                  <c:v>3.0700000000000003</c:v>
                </c:pt>
                <c:pt idx="822">
                  <c:v>2.84</c:v>
                </c:pt>
                <c:pt idx="823">
                  <c:v>1.8200000000000003</c:v>
                </c:pt>
                <c:pt idx="824">
                  <c:v>1.2199999999999998</c:v>
                </c:pt>
                <c:pt idx="825">
                  <c:v>0.90000000000000036</c:v>
                </c:pt>
                <c:pt idx="826">
                  <c:v>0.80000000000000071</c:v>
                </c:pt>
                <c:pt idx="827">
                  <c:v>0.69999999999999929</c:v>
                </c:pt>
                <c:pt idx="828">
                  <c:v>0.64999999999999947</c:v>
                </c:pt>
                <c:pt idx="829">
                  <c:v>0.64000000000000057</c:v>
                </c:pt>
                <c:pt idx="830">
                  <c:v>1.0099999999999998</c:v>
                </c:pt>
                <c:pt idx="831">
                  <c:v>0.78000000000000025</c:v>
                </c:pt>
                <c:pt idx="832">
                  <c:v>0.55999999999999961</c:v>
                </c:pt>
                <c:pt idx="833">
                  <c:v>0.89999999999999947</c:v>
                </c:pt>
                <c:pt idx="834">
                  <c:v>1.1299999999999999</c:v>
                </c:pt>
                <c:pt idx="835">
                  <c:v>1.5899999999999999</c:v>
                </c:pt>
                <c:pt idx="836">
                  <c:v>1.8599999999999999</c:v>
                </c:pt>
                <c:pt idx="837">
                  <c:v>2.1100000000000003</c:v>
                </c:pt>
                <c:pt idx="838">
                  <c:v>1.6099999999999994</c:v>
                </c:pt>
                <c:pt idx="839">
                  <c:v>1.06</c:v>
                </c:pt>
                <c:pt idx="840">
                  <c:v>1.2399999999999998</c:v>
                </c:pt>
                <c:pt idx="841">
                  <c:v>1.02</c:v>
                </c:pt>
                <c:pt idx="842">
                  <c:v>0.85999999999999988</c:v>
                </c:pt>
                <c:pt idx="843">
                  <c:v>0.62999999999999989</c:v>
                </c:pt>
                <c:pt idx="844">
                  <c:v>0.64000000000000012</c:v>
                </c:pt>
                <c:pt idx="845">
                  <c:v>0.61000000000000032</c:v>
                </c:pt>
                <c:pt idx="846">
                  <c:v>0.11999999999999966</c:v>
                </c:pt>
                <c:pt idx="847">
                  <c:v>-9.9999999999997868E-3</c:v>
                </c:pt>
                <c:pt idx="848">
                  <c:v>-2.0000000000000018E-2</c:v>
                </c:pt>
                <c:pt idx="849">
                  <c:v>-0.36000000000000032</c:v>
                </c:pt>
                <c:pt idx="850">
                  <c:v>9.0000000000000302E-2</c:v>
                </c:pt>
                <c:pt idx="851">
                  <c:v>0.35000000000000009</c:v>
                </c:pt>
                <c:pt idx="852">
                  <c:v>-0.19999999999999973</c:v>
                </c:pt>
                <c:pt idx="853">
                  <c:v>-0.29999999999999982</c:v>
                </c:pt>
                <c:pt idx="854">
                  <c:v>-0.11999999999999966</c:v>
                </c:pt>
                <c:pt idx="855">
                  <c:v>-0.33999999999999986</c:v>
                </c:pt>
                <c:pt idx="856">
                  <c:v>-0.26000000000000023</c:v>
                </c:pt>
                <c:pt idx="857">
                  <c:v>0.10000000000000009</c:v>
                </c:pt>
                <c:pt idx="858">
                  <c:v>0.27</c:v>
                </c:pt>
                <c:pt idx="859">
                  <c:v>0.2799999999999998</c:v>
                </c:pt>
                <c:pt idx="860">
                  <c:v>0.27</c:v>
                </c:pt>
                <c:pt idx="861">
                  <c:v>0.29000000000000004</c:v>
                </c:pt>
                <c:pt idx="862">
                  <c:v>0.43999999999999995</c:v>
                </c:pt>
                <c:pt idx="863">
                  <c:v>0.33000000000000007</c:v>
                </c:pt>
                <c:pt idx="864">
                  <c:v>0.5</c:v>
                </c:pt>
                <c:pt idx="865">
                  <c:v>0.69</c:v>
                </c:pt>
                <c:pt idx="866">
                  <c:v>1.0100000000000002</c:v>
                </c:pt>
                <c:pt idx="867">
                  <c:v>1.3800000000000003</c:v>
                </c:pt>
                <c:pt idx="868">
                  <c:v>1.9000000000000004</c:v>
                </c:pt>
                <c:pt idx="869">
                  <c:v>1.6899999999999995</c:v>
                </c:pt>
                <c:pt idx="870">
                  <c:v>1.6199999999999997</c:v>
                </c:pt>
                <c:pt idx="871">
                  <c:v>1.6</c:v>
                </c:pt>
                <c:pt idx="872">
                  <c:v>1.6799999999999997</c:v>
                </c:pt>
                <c:pt idx="873">
                  <c:v>2.35</c:v>
                </c:pt>
                <c:pt idx="874">
                  <c:v>2.58</c:v>
                </c:pt>
                <c:pt idx="875">
                  <c:v>2.9699999999999998</c:v>
                </c:pt>
                <c:pt idx="876">
                  <c:v>3.01</c:v>
                </c:pt>
                <c:pt idx="877">
                  <c:v>2.94</c:v>
                </c:pt>
                <c:pt idx="878">
                  <c:v>2.8800000000000003</c:v>
                </c:pt>
                <c:pt idx="879">
                  <c:v>2.62</c:v>
                </c:pt>
                <c:pt idx="880">
                  <c:v>2.5100000000000002</c:v>
                </c:pt>
                <c:pt idx="881">
                  <c:v>2.46</c:v>
                </c:pt>
                <c:pt idx="882">
                  <c:v>2.71</c:v>
                </c:pt>
                <c:pt idx="883">
                  <c:v>2.79</c:v>
                </c:pt>
                <c:pt idx="884">
                  <c:v>2.7199999999999998</c:v>
                </c:pt>
                <c:pt idx="885">
                  <c:v>2.4899999999999998</c:v>
                </c:pt>
                <c:pt idx="886">
                  <c:v>2.7399999999999998</c:v>
                </c:pt>
                <c:pt idx="887">
                  <c:v>2.62</c:v>
                </c:pt>
                <c:pt idx="888">
                  <c:v>2.2899999999999996</c:v>
                </c:pt>
                <c:pt idx="889">
                  <c:v>2.2200000000000002</c:v>
                </c:pt>
                <c:pt idx="890">
                  <c:v>2.12</c:v>
                </c:pt>
                <c:pt idx="891">
                  <c:v>2.0900000000000003</c:v>
                </c:pt>
                <c:pt idx="892">
                  <c:v>2.1299999999999994</c:v>
                </c:pt>
                <c:pt idx="893">
                  <c:v>2.3600000000000003</c:v>
                </c:pt>
                <c:pt idx="894">
                  <c:v>2.2199999999999998</c:v>
                </c:pt>
                <c:pt idx="895">
                  <c:v>2.21</c:v>
                </c:pt>
                <c:pt idx="896">
                  <c:v>2.1500000000000004</c:v>
                </c:pt>
                <c:pt idx="897">
                  <c:v>2.0199999999999996</c:v>
                </c:pt>
                <c:pt idx="898">
                  <c:v>1.7700000000000005</c:v>
                </c:pt>
                <c:pt idx="899">
                  <c:v>1.5500000000000003</c:v>
                </c:pt>
                <c:pt idx="900">
                  <c:v>2.0099999999999998</c:v>
                </c:pt>
                <c:pt idx="901">
                  <c:v>1.9700000000000002</c:v>
                </c:pt>
                <c:pt idx="902">
                  <c:v>2.38</c:v>
                </c:pt>
                <c:pt idx="903">
                  <c:v>2.67</c:v>
                </c:pt>
                <c:pt idx="904">
                  <c:v>2.9</c:v>
                </c:pt>
                <c:pt idx="905">
                  <c:v>2.62</c:v>
                </c:pt>
                <c:pt idx="906">
                  <c:v>2.8400000000000003</c:v>
                </c:pt>
                <c:pt idx="907">
                  <c:v>2.9</c:v>
                </c:pt>
                <c:pt idx="908">
                  <c:v>2.82</c:v>
                </c:pt>
                <c:pt idx="909">
                  <c:v>2.87</c:v>
                </c:pt>
                <c:pt idx="910">
                  <c:v>3.3200000000000003</c:v>
                </c:pt>
                <c:pt idx="911">
                  <c:v>3.46</c:v>
                </c:pt>
                <c:pt idx="912">
                  <c:v>3.5199999999999996</c:v>
                </c:pt>
                <c:pt idx="913">
                  <c:v>3.6700000000000004</c:v>
                </c:pt>
                <c:pt idx="914">
                  <c:v>3.66</c:v>
                </c:pt>
                <c:pt idx="915">
                  <c:v>3.56</c:v>
                </c:pt>
                <c:pt idx="916">
                  <c:v>3.3400000000000003</c:v>
                </c:pt>
                <c:pt idx="917">
                  <c:v>3.3100000000000005</c:v>
                </c:pt>
                <c:pt idx="918">
                  <c:v>3.2800000000000002</c:v>
                </c:pt>
                <c:pt idx="919">
                  <c:v>3.3200000000000003</c:v>
                </c:pt>
                <c:pt idx="920">
                  <c:v>3.25</c:v>
                </c:pt>
                <c:pt idx="921">
                  <c:v>2.59</c:v>
                </c:pt>
                <c:pt idx="922">
                  <c:v>2.8900000000000006</c:v>
                </c:pt>
                <c:pt idx="923">
                  <c:v>2.8099999999999996</c:v>
                </c:pt>
                <c:pt idx="924">
                  <c:v>2.67</c:v>
                </c:pt>
                <c:pt idx="925">
                  <c:v>2.84</c:v>
                </c:pt>
                <c:pt idx="926">
                  <c:v>2.7500000000000004</c:v>
                </c:pt>
                <c:pt idx="927">
                  <c:v>2.0000000000000004</c:v>
                </c:pt>
                <c:pt idx="928">
                  <c:v>2.42</c:v>
                </c:pt>
                <c:pt idx="929">
                  <c:v>2.63</c:v>
                </c:pt>
                <c:pt idx="930">
                  <c:v>2.4599999999999995</c:v>
                </c:pt>
                <c:pt idx="931">
                  <c:v>2.4900000000000002</c:v>
                </c:pt>
                <c:pt idx="932">
                  <c:v>2.1000000000000005</c:v>
                </c:pt>
                <c:pt idx="933">
                  <c:v>2.31</c:v>
                </c:pt>
                <c:pt idx="934">
                  <c:v>2.4399999999999995</c:v>
                </c:pt>
                <c:pt idx="935">
                  <c:v>2.5500000000000003</c:v>
                </c:pt>
                <c:pt idx="936">
                  <c:v>2.59</c:v>
                </c:pt>
                <c:pt idx="937">
                  <c:v>2.3399999999999994</c:v>
                </c:pt>
                <c:pt idx="938">
                  <c:v>1.96</c:v>
                </c:pt>
                <c:pt idx="939">
                  <c:v>2.5900000000000003</c:v>
                </c:pt>
                <c:pt idx="940">
                  <c:v>2.73</c:v>
                </c:pt>
                <c:pt idx="941">
                  <c:v>2.0100000000000002</c:v>
                </c:pt>
                <c:pt idx="942">
                  <c:v>2.2699999999999996</c:v>
                </c:pt>
                <c:pt idx="943">
                  <c:v>2.7</c:v>
                </c:pt>
                <c:pt idx="944">
                  <c:v>2.54</c:v>
                </c:pt>
                <c:pt idx="945">
                  <c:v>2.6499999999999995</c:v>
                </c:pt>
                <c:pt idx="946">
                  <c:v>2.7299999999999995</c:v>
                </c:pt>
                <c:pt idx="947">
                  <c:v>2.44</c:v>
                </c:pt>
                <c:pt idx="948">
                  <c:v>1.5399999999999996</c:v>
                </c:pt>
                <c:pt idx="949">
                  <c:v>1.4</c:v>
                </c:pt>
                <c:pt idx="950">
                  <c:v>1.58</c:v>
                </c:pt>
                <c:pt idx="951">
                  <c:v>0.64000000000000012</c:v>
                </c:pt>
                <c:pt idx="952">
                  <c:v>4.0000000000000036E-2</c:v>
                </c:pt>
                <c:pt idx="953">
                  <c:v>0.22999999999999998</c:v>
                </c:pt>
                <c:pt idx="954">
                  <c:v>0.81999999999999984</c:v>
                </c:pt>
                <c:pt idx="955">
                  <c:v>0.66999999999999993</c:v>
                </c:pt>
                <c:pt idx="956">
                  <c:v>0.2200000000000002</c:v>
                </c:pt>
                <c:pt idx="957">
                  <c:v>9.0000000000000302E-2</c:v>
                </c:pt>
                <c:pt idx="958">
                  <c:v>3.0000000000000027E-2</c:v>
                </c:pt>
                <c:pt idx="959">
                  <c:v>0.16999999999999993</c:v>
                </c:pt>
                <c:pt idx="960">
                  <c:v>0.52</c:v>
                </c:pt>
                <c:pt idx="961">
                  <c:v>0.59000000000000008</c:v>
                </c:pt>
                <c:pt idx="962">
                  <c:v>0.33000000000000007</c:v>
                </c:pt>
                <c:pt idx="963">
                  <c:v>8.0000000000000071E-2</c:v>
                </c:pt>
                <c:pt idx="964">
                  <c:v>0.56000000000000005</c:v>
                </c:pt>
                <c:pt idx="965">
                  <c:v>0.6399999999999999</c:v>
                </c:pt>
                <c:pt idx="966">
                  <c:v>0.21999999999999997</c:v>
                </c:pt>
                <c:pt idx="967">
                  <c:v>-0.17000000000000015</c:v>
                </c:pt>
                <c:pt idx="968">
                  <c:v>0.11999999999999988</c:v>
                </c:pt>
                <c:pt idx="969">
                  <c:v>-0.43999999999999972</c:v>
                </c:pt>
                <c:pt idx="970">
                  <c:v>-0.95000000000000018</c:v>
                </c:pt>
                <c:pt idx="971">
                  <c:v>-1.18</c:v>
                </c:pt>
                <c:pt idx="972">
                  <c:v>-1.4300000000000002</c:v>
                </c:pt>
                <c:pt idx="973">
                  <c:v>-1.82</c:v>
                </c:pt>
                <c:pt idx="974">
                  <c:v>-1.9</c:v>
                </c:pt>
                <c:pt idx="975">
                  <c:v>-1.0800000000000003</c:v>
                </c:pt>
                <c:pt idx="976">
                  <c:v>-0.98</c:v>
                </c:pt>
                <c:pt idx="977">
                  <c:v>-1.17</c:v>
                </c:pt>
                <c:pt idx="978">
                  <c:v>-1.21</c:v>
                </c:pt>
                <c:pt idx="979">
                  <c:v>-1.2100000000000002</c:v>
                </c:pt>
                <c:pt idx="980">
                  <c:v>-1.38</c:v>
                </c:pt>
                <c:pt idx="981">
                  <c:v>-1.1200000000000001</c:v>
                </c:pt>
                <c:pt idx="982">
                  <c:v>-0.83000000000000007</c:v>
                </c:pt>
                <c:pt idx="983">
                  <c:v>-0.97999999999999987</c:v>
                </c:pt>
                <c:pt idx="984">
                  <c:v>-1.04</c:v>
                </c:pt>
                <c:pt idx="985">
                  <c:v>-0.76999999999999991</c:v>
                </c:pt>
                <c:pt idx="986">
                  <c:v>-0.8</c:v>
                </c:pt>
                <c:pt idx="987">
                  <c:v>-1.35</c:v>
                </c:pt>
                <c:pt idx="988">
                  <c:v>-2.0199999999999996</c:v>
                </c:pt>
                <c:pt idx="989">
                  <c:v>-2</c:v>
                </c:pt>
                <c:pt idx="990">
                  <c:v>-1.6400000000000001</c:v>
                </c:pt>
                <c:pt idx="991">
                  <c:v>-1.17</c:v>
                </c:pt>
                <c:pt idx="992">
                  <c:v>-0.89000000000000012</c:v>
                </c:pt>
                <c:pt idx="993">
                  <c:v>-1.44</c:v>
                </c:pt>
                <c:pt idx="994">
                  <c:v>-1.46</c:v>
                </c:pt>
                <c:pt idx="995">
                  <c:v>-1.0599999999999996</c:v>
                </c:pt>
                <c:pt idx="996">
                  <c:v>-0.65000000000000036</c:v>
                </c:pt>
                <c:pt idx="997">
                  <c:v>-0.48</c:v>
                </c:pt>
                <c:pt idx="998">
                  <c:v>-0.39999999999999991</c:v>
                </c:pt>
                <c:pt idx="999">
                  <c:v>-0.73</c:v>
                </c:pt>
                <c:pt idx="1000">
                  <c:v>5.0000000000000266E-2</c:v>
                </c:pt>
                <c:pt idx="1001">
                  <c:v>0.45000000000000018</c:v>
                </c:pt>
                <c:pt idx="1002">
                  <c:v>4.0000000000000036E-2</c:v>
                </c:pt>
                <c:pt idx="1003">
                  <c:v>-0.18999999999999995</c:v>
                </c:pt>
                <c:pt idx="1004">
                  <c:v>-1.2300000000000004</c:v>
                </c:pt>
                <c:pt idx="1005">
                  <c:v>-0.64999999999999947</c:v>
                </c:pt>
                <c:pt idx="1006">
                  <c:v>0.43999999999999995</c:v>
                </c:pt>
                <c:pt idx="1007">
                  <c:v>0.4700000000000002</c:v>
                </c:pt>
                <c:pt idx="1008">
                  <c:v>0.20999999999999996</c:v>
                </c:pt>
                <c:pt idx="1009">
                  <c:v>0.81</c:v>
                </c:pt>
                <c:pt idx="1010">
                  <c:v>1.1499999999999999</c:v>
                </c:pt>
                <c:pt idx="1011">
                  <c:v>1.04</c:v>
                </c:pt>
                <c:pt idx="1012">
                  <c:v>0.54999999999999982</c:v>
                </c:pt>
                <c:pt idx="1013">
                  <c:v>0.46999999999999975</c:v>
                </c:pt>
                <c:pt idx="1014">
                  <c:v>0.80999999999999961</c:v>
                </c:pt>
                <c:pt idx="1015">
                  <c:v>1.1600000000000006</c:v>
                </c:pt>
                <c:pt idx="1016">
                  <c:v>2.7600000000000002</c:v>
                </c:pt>
                <c:pt idx="1017">
                  <c:v>3.5799999999999996</c:v>
                </c:pt>
                <c:pt idx="1018">
                  <c:v>2.9800000000000004</c:v>
                </c:pt>
                <c:pt idx="1019">
                  <c:v>2.2999999999999998</c:v>
                </c:pt>
                <c:pt idx="1020">
                  <c:v>2.88</c:v>
                </c:pt>
                <c:pt idx="1021">
                  <c:v>2.5999999999999996</c:v>
                </c:pt>
                <c:pt idx="1022">
                  <c:v>2.1800000000000002</c:v>
                </c:pt>
                <c:pt idx="1023">
                  <c:v>2.3000000000000003</c:v>
                </c:pt>
                <c:pt idx="1024">
                  <c:v>2.0799999999999996</c:v>
                </c:pt>
                <c:pt idx="1025">
                  <c:v>1.94</c:v>
                </c:pt>
                <c:pt idx="1026">
                  <c:v>2.4700000000000002</c:v>
                </c:pt>
                <c:pt idx="1027">
                  <c:v>2.37</c:v>
                </c:pt>
                <c:pt idx="1028">
                  <c:v>1.25</c:v>
                </c:pt>
                <c:pt idx="1029">
                  <c:v>0.41999999999999993</c:v>
                </c:pt>
                <c:pt idx="1030">
                  <c:v>-0.8199999999999994</c:v>
                </c:pt>
                <c:pt idx="1031">
                  <c:v>-1</c:v>
                </c:pt>
                <c:pt idx="1032">
                  <c:v>-1.4200000000000004</c:v>
                </c:pt>
                <c:pt idx="1033">
                  <c:v>-1.8200000000000003</c:v>
                </c:pt>
                <c:pt idx="1034">
                  <c:v>-2.6</c:v>
                </c:pt>
                <c:pt idx="1035">
                  <c:v>-2.62</c:v>
                </c:pt>
                <c:pt idx="1036">
                  <c:v>-2.4699999999999998</c:v>
                </c:pt>
                <c:pt idx="1037">
                  <c:v>-3.13</c:v>
                </c:pt>
                <c:pt idx="1038">
                  <c:v>-3.88</c:v>
                </c:pt>
                <c:pt idx="1039">
                  <c:v>-3.58</c:v>
                </c:pt>
                <c:pt idx="1040">
                  <c:v>-3.4800000000000004</c:v>
                </c:pt>
                <c:pt idx="1041">
                  <c:v>-2.8200000000000003</c:v>
                </c:pt>
                <c:pt idx="1042">
                  <c:v>-0.77</c:v>
                </c:pt>
                <c:pt idx="1043">
                  <c:v>-4.9999999999999996E-2</c:v>
                </c:pt>
                <c:pt idx="1044">
                  <c:v>0.09</c:v>
                </c:pt>
                <c:pt idx="1045">
                  <c:v>7.0000000000000007E-2</c:v>
                </c:pt>
                <c:pt idx="1046">
                  <c:v>0.63</c:v>
                </c:pt>
                <c:pt idx="1047">
                  <c:v>0.91</c:v>
                </c:pt>
                <c:pt idx="1048">
                  <c:v>1.47</c:v>
                </c:pt>
                <c:pt idx="1049">
                  <c:v>1.5999999999999999</c:v>
                </c:pt>
                <c:pt idx="1050">
                  <c:v>2.29</c:v>
                </c:pt>
                <c:pt idx="1051">
                  <c:v>1.66</c:v>
                </c:pt>
              </c:numCache>
            </c:numRef>
          </c:val>
        </c:ser>
        <c:marker val="1"/>
        <c:axId val="140232576"/>
        <c:axId val="140231040"/>
      </c:lineChart>
      <c:catAx>
        <c:axId val="140223616"/>
        <c:scaling>
          <c:orientation val="minMax"/>
        </c:scaling>
        <c:axPos val="b"/>
        <c:numFmt formatCode="yy" sourceLinked="0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225152"/>
        <c:crossesAt val="-20"/>
        <c:auto val="1"/>
        <c:lblAlgn val="ctr"/>
        <c:lblOffset val="0"/>
        <c:tickLblSkip val="60"/>
        <c:tickMarkSkip val="12"/>
      </c:catAx>
      <c:valAx>
        <c:axId val="140225152"/>
        <c:scaling>
          <c:orientation val="minMax"/>
          <c:max val="18"/>
          <c:min val="-20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223616"/>
        <c:crosses val="max"/>
        <c:crossBetween val="between"/>
        <c:majorUnit val="4"/>
      </c:valAx>
      <c:valAx>
        <c:axId val="140231040"/>
        <c:scaling>
          <c:orientation val="minMax"/>
          <c:max val="18"/>
          <c:min val="-20"/>
        </c:scaling>
        <c:axPos val="l"/>
        <c:numFmt formatCode="General" sourceLinked="1"/>
        <c:majorTickMark val="none"/>
        <c:tickLblPos val="none"/>
        <c:crossAx val="140232576"/>
        <c:crosses val="autoZero"/>
        <c:crossBetween val="between"/>
      </c:valAx>
      <c:catAx>
        <c:axId val="140232576"/>
        <c:scaling>
          <c:orientation val="minMax"/>
        </c:scaling>
        <c:axPos val="b"/>
        <c:majorTickMark val="none"/>
        <c:tickLblPos val="none"/>
        <c:spPr>
          <a:ln>
            <a:solidFill>
              <a:sysClr val="windowText" lastClr="000000"/>
            </a:solidFill>
          </a:ln>
        </c:spPr>
        <c:crossAx val="140231040"/>
        <c:crossesAt val="0"/>
        <c:auto val="1"/>
        <c:lblAlgn val="ctr"/>
        <c:lblOffset val="100"/>
        <c:tickLblSkip val="20"/>
      </c:catAx>
      <c:spPr>
        <a:ln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1.6123432783867277E-2"/>
          <c:y val="9.5080785814159491E-2"/>
          <c:w val="0.9244311902209531"/>
          <c:h val="0.83783137696767063"/>
        </c:manualLayout>
      </c:layout>
      <c:lineChart>
        <c:grouping val="standard"/>
        <c:ser>
          <c:idx val="0"/>
          <c:order val="0"/>
          <c:tx>
            <c:strRef>
              <c:f>Fig5_data!$K$2</c:f>
              <c:strCache>
                <c:ptCount val="1"/>
                <c:pt idx="0">
                  <c:v>history line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Fig5_data!$I$51:$I$87</c:f>
              <c:strCache>
                <c:ptCount val="30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</c:strCache>
            </c:strRef>
          </c:cat>
          <c:val>
            <c:numRef>
              <c:f>Fig5_data!$K$51:$K$82</c:f>
              <c:numCache>
                <c:formatCode>General</c:formatCode>
                <c:ptCount val="32"/>
                <c:pt idx="0">
                  <c:v>1.25</c:v>
                </c:pt>
                <c:pt idx="1">
                  <c:v>1.2466666666666668</c:v>
                </c:pt>
                <c:pt idx="2">
                  <c:v>1.0166666666666666</c:v>
                </c:pt>
                <c:pt idx="3">
                  <c:v>0.99666666666666659</c:v>
                </c:pt>
                <c:pt idx="4">
                  <c:v>1.0033333333333332</c:v>
                </c:pt>
                <c:pt idx="5">
                  <c:v>1.01</c:v>
                </c:pt>
                <c:pt idx="6">
                  <c:v>1.4333333333333333</c:v>
                </c:pt>
                <c:pt idx="7">
                  <c:v>1.95</c:v>
                </c:pt>
                <c:pt idx="8">
                  <c:v>2.4699999999999998</c:v>
                </c:pt>
                <c:pt idx="9">
                  <c:v>2.9433333333333334</c:v>
                </c:pt>
                <c:pt idx="10">
                  <c:v>3.4599999999999995</c:v>
                </c:pt>
                <c:pt idx="11">
                  <c:v>3.98</c:v>
                </c:pt>
                <c:pt idx="12">
                  <c:v>4.456666666666667</c:v>
                </c:pt>
                <c:pt idx="13">
                  <c:v>4.9066666666666672</c:v>
                </c:pt>
                <c:pt idx="14">
                  <c:v>5.246666666666667</c:v>
                </c:pt>
                <c:pt idx="15">
                  <c:v>5.246666666666667</c:v>
                </c:pt>
                <c:pt idx="16">
                  <c:v>5.2566666666666668</c:v>
                </c:pt>
                <c:pt idx="17">
                  <c:v>5.25</c:v>
                </c:pt>
                <c:pt idx="18">
                  <c:v>5.0733333333333333</c:v>
                </c:pt>
                <c:pt idx="19">
                  <c:v>4.496666666666667</c:v>
                </c:pt>
                <c:pt idx="20">
                  <c:v>3.1766666666666663</c:v>
                </c:pt>
                <c:pt idx="21">
                  <c:v>2.0866666666666664</c:v>
                </c:pt>
                <c:pt idx="22">
                  <c:v>1.9400000000000002</c:v>
                </c:pt>
                <c:pt idx="23">
                  <c:v>0.5066666666666666</c:v>
                </c:pt>
                <c:pt idx="24">
                  <c:v>0.18333333333333335</c:v>
                </c:pt>
                <c:pt idx="25">
                  <c:v>0.17999999999999997</c:v>
                </c:pt>
              </c:numCache>
            </c:numRef>
          </c:val>
        </c:ser>
        <c:marker val="1"/>
        <c:axId val="140261248"/>
        <c:axId val="140262784"/>
      </c:lineChart>
      <c:lineChart>
        <c:grouping val="standard"/>
        <c:ser>
          <c:idx val="1"/>
          <c:order val="1"/>
          <c:tx>
            <c:strRef>
              <c:f>Fig5_data!$U$1</c:f>
              <c:strCache>
                <c:ptCount val="1"/>
                <c:pt idx="0">
                  <c:v>Aug-09</c:v>
                </c:pt>
              </c:strCache>
            </c:strRef>
          </c:tx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Fig5_data!$I$51:$I$82</c:f>
              <c:strCache>
                <c:ptCount val="30"/>
                <c:pt idx="1">
                  <c:v>      2003</c:v>
                </c:pt>
                <c:pt idx="5">
                  <c:v>      2004</c:v>
                </c:pt>
                <c:pt idx="9">
                  <c:v>      2005</c:v>
                </c:pt>
                <c:pt idx="13">
                  <c:v>      2006</c:v>
                </c:pt>
                <c:pt idx="17">
                  <c:v>      2007</c:v>
                </c:pt>
                <c:pt idx="21">
                  <c:v>      2008</c:v>
                </c:pt>
                <c:pt idx="25">
                  <c:v>      2009</c:v>
                </c:pt>
                <c:pt idx="29">
                  <c:v>      2010</c:v>
                </c:pt>
              </c:strCache>
            </c:strRef>
          </c:cat>
          <c:val>
            <c:numRef>
              <c:f>Fig5_data!$L$51:$L$82</c:f>
              <c:numCache>
                <c:formatCode>General</c:formatCode>
                <c:ptCount val="32"/>
                <c:pt idx="25">
                  <c:v>0.17999999999999997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0.4</c:v>
                </c:pt>
                <c:pt idx="30">
                  <c:v>0.7</c:v>
                </c:pt>
                <c:pt idx="31">
                  <c:v>1.1000000000000001</c:v>
                </c:pt>
              </c:numCache>
            </c:numRef>
          </c:val>
        </c:ser>
        <c:ser>
          <c:idx val="3"/>
          <c:order val="2"/>
          <c:tx>
            <c:strRef>
              <c:f>Fig5_data!$AA$1</c:f>
              <c:strCache>
                <c:ptCount val="1"/>
                <c:pt idx="0">
                  <c:v>Feb-09</c:v>
                </c:pt>
              </c:strCache>
            </c:strRef>
          </c:tx>
          <c:spPr>
            <a:ln w="19050">
              <a:solidFill>
                <a:srgbClr val="00B050"/>
              </a:solidFill>
              <a:prstDash val="sysDash"/>
            </a:ln>
          </c:spPr>
          <c:marker>
            <c:symbol val="none"/>
          </c:marker>
          <c:val>
            <c:numRef>
              <c:f>Fig5_data!$M$51:$M$82</c:f>
              <c:numCache>
                <c:formatCode>General</c:formatCode>
                <c:ptCount val="32"/>
                <c:pt idx="23">
                  <c:v>0.5066666666666666</c:v>
                </c:pt>
                <c:pt idx="24">
                  <c:v>0.2</c:v>
                </c:pt>
                <c:pt idx="25">
                  <c:v>0.1</c:v>
                </c:pt>
                <c:pt idx="26">
                  <c:v>0.2</c:v>
                </c:pt>
                <c:pt idx="27">
                  <c:v>0.4</c:v>
                </c:pt>
                <c:pt idx="28">
                  <c:v>0.7</c:v>
                </c:pt>
                <c:pt idx="29">
                  <c:v>1.1000000000000001</c:v>
                </c:pt>
              </c:numCache>
            </c:numRef>
          </c:val>
        </c:ser>
        <c:ser>
          <c:idx val="4"/>
          <c:order val="3"/>
          <c:tx>
            <c:strRef>
              <c:f>Fig5_data!$AD$1</c:f>
              <c:strCache>
                <c:ptCount val="1"/>
                <c:pt idx="0">
                  <c:v>Nov-08</c:v>
                </c:pt>
              </c:strCache>
            </c:strRef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none"/>
          </c:marker>
          <c:val>
            <c:numRef>
              <c:f>Fig5_data!$N$51:$N$82</c:f>
              <c:numCache>
                <c:formatCode>General</c:formatCode>
                <c:ptCount val="32"/>
                <c:pt idx="22">
                  <c:v>1.9400000000000002</c:v>
                </c:pt>
                <c:pt idx="23">
                  <c:v>1.2</c:v>
                </c:pt>
                <c:pt idx="24">
                  <c:v>0.9</c:v>
                </c:pt>
                <c:pt idx="25">
                  <c:v>1</c:v>
                </c:pt>
                <c:pt idx="26">
                  <c:v>1.1000000000000001</c:v>
                </c:pt>
                <c:pt idx="27">
                  <c:v>1.3</c:v>
                </c:pt>
                <c:pt idx="28">
                  <c:v>1.7</c:v>
                </c:pt>
              </c:numCache>
            </c:numRef>
          </c:val>
        </c:ser>
        <c:ser>
          <c:idx val="5"/>
          <c:order val="4"/>
          <c:tx>
            <c:strRef>
              <c:f>Fig5_data!$AG$1</c:f>
              <c:strCache>
                <c:ptCount val="1"/>
                <c:pt idx="0">
                  <c:v>Aug-08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ysDash"/>
            </a:ln>
          </c:spPr>
          <c:marker>
            <c:symbol val="none"/>
          </c:marker>
          <c:val>
            <c:numRef>
              <c:f>Fig5_data!$O$51:$O$82</c:f>
              <c:numCache>
                <c:formatCode>General</c:formatCode>
                <c:ptCount val="32"/>
                <c:pt idx="21">
                  <c:v>2.0866666666666664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2.2000000000000002</c:v>
                </c:pt>
                <c:pt idx="26">
                  <c:v>2.6</c:v>
                </c:pt>
                <c:pt idx="27">
                  <c:v>2.9</c:v>
                </c:pt>
              </c:numCache>
            </c:numRef>
          </c:val>
        </c:ser>
        <c:marker val="1"/>
        <c:axId val="140278400"/>
        <c:axId val="140276864"/>
      </c:lineChart>
      <c:catAx>
        <c:axId val="140261248"/>
        <c:scaling>
          <c:orientation val="minMax"/>
        </c:scaling>
        <c:axPos val="b"/>
        <c:numFmt formatCode="yy" sourceLinked="0"/>
        <c:tickLblPos val="low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262784"/>
        <c:crossesAt val="0"/>
        <c:auto val="1"/>
        <c:lblAlgn val="ctr"/>
        <c:lblOffset val="0"/>
        <c:tickLblSkip val="1"/>
        <c:tickMarkSkip val="4"/>
      </c:catAx>
      <c:valAx>
        <c:axId val="140262784"/>
        <c:scaling>
          <c:orientation val="minMax"/>
          <c:max val="6"/>
          <c:min val="0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261248"/>
        <c:crosses val="max"/>
        <c:crossBetween val="midCat"/>
      </c:valAx>
      <c:valAx>
        <c:axId val="140276864"/>
        <c:scaling>
          <c:orientation val="minMax"/>
          <c:max val="1400"/>
          <c:min val="200"/>
        </c:scaling>
        <c:delete val="1"/>
        <c:axPos val="l"/>
        <c:numFmt formatCode="General" sourceLinked="1"/>
        <c:tickLblPos val="none"/>
        <c:crossAx val="140278400"/>
        <c:crosses val="autoZero"/>
        <c:crossBetween val="between"/>
      </c:valAx>
      <c:catAx>
        <c:axId val="140278400"/>
        <c:scaling>
          <c:orientation val="minMax"/>
        </c:scaling>
        <c:delete val="1"/>
        <c:axPos val="b"/>
        <c:numFmt formatCode="General" sourceLinked="1"/>
        <c:tickLblPos val="none"/>
        <c:crossAx val="140276864"/>
        <c:crosses val="autoZero"/>
        <c:auto val="1"/>
        <c:lblAlgn val="ctr"/>
        <c:lblOffset val="100"/>
      </c:catAx>
      <c:spPr>
        <a:ln>
          <a:solidFill>
            <a:sysClr val="windowText" lastClr="000000"/>
          </a:solidFill>
        </a:ln>
      </c:spPr>
    </c:plotArea>
    <c:plotVisOnly val="1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2828671041345243E-2"/>
          <c:y val="9.9011954676085034E-2"/>
          <c:w val="0.91219780970609876"/>
          <c:h val="0.83995598515015391"/>
        </c:manualLayout>
      </c:layout>
      <c:lineChart>
        <c:grouping val="standard"/>
        <c:ser>
          <c:idx val="0"/>
          <c:order val="0"/>
          <c:tx>
            <c:strRef>
              <c:f>Fig6_data!$D$1</c:f>
              <c:strCache>
                <c:ptCount val="1"/>
                <c:pt idx="0">
                  <c:v>nom hist</c:v>
                </c:pt>
              </c:strCache>
            </c:strRef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cat>
            <c:strRef>
              <c:f>Fig6_data!$B$2:$B$21</c:f>
              <c:strCache>
                <c:ptCount val="18"/>
                <c:pt idx="1">
                  <c:v>     2008</c:v>
                </c:pt>
                <c:pt idx="5">
                  <c:v>     2009</c:v>
                </c:pt>
                <c:pt idx="9">
                  <c:v>     2010</c:v>
                </c:pt>
                <c:pt idx="13">
                  <c:v>     2011</c:v>
                </c:pt>
                <c:pt idx="17">
                  <c:v>     2012</c:v>
                </c:pt>
              </c:strCache>
            </c:strRef>
          </c:cat>
          <c:val>
            <c:numRef>
              <c:f>Fig6_data!$D$2:$D$21</c:f>
              <c:numCache>
                <c:formatCode>General</c:formatCode>
                <c:ptCount val="20"/>
                <c:pt idx="0">
                  <c:v>2.09</c:v>
                </c:pt>
                <c:pt idx="1">
                  <c:v>1.65</c:v>
                </c:pt>
                <c:pt idx="2">
                  <c:v>1.52</c:v>
                </c:pt>
                <c:pt idx="3">
                  <c:v>0.3</c:v>
                </c:pt>
              </c:numCache>
            </c:numRef>
          </c:val>
        </c:ser>
        <c:ser>
          <c:idx val="5"/>
          <c:order val="1"/>
          <c:tx>
            <c:strRef>
              <c:f>Fig6_data!$I$1</c:f>
              <c:strCache>
                <c:ptCount val="1"/>
                <c:pt idx="0">
                  <c:v>real hist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Fig6_data!$B$2:$B$21</c:f>
              <c:strCache>
                <c:ptCount val="18"/>
                <c:pt idx="1">
                  <c:v>     2008</c:v>
                </c:pt>
                <c:pt idx="5">
                  <c:v>     2009</c:v>
                </c:pt>
                <c:pt idx="9">
                  <c:v>     2010</c:v>
                </c:pt>
                <c:pt idx="13">
                  <c:v>     2011</c:v>
                </c:pt>
                <c:pt idx="17">
                  <c:v>     2012</c:v>
                </c:pt>
              </c:strCache>
            </c:strRef>
          </c:cat>
          <c:val>
            <c:numRef>
              <c:f>Fig6_data!$I$2:$I$21</c:f>
              <c:numCache>
                <c:formatCode>General</c:formatCode>
                <c:ptCount val="20"/>
                <c:pt idx="0">
                  <c:v>-0.27</c:v>
                </c:pt>
                <c:pt idx="1">
                  <c:v>-0.79</c:v>
                </c:pt>
                <c:pt idx="2">
                  <c:v>-1.0299999999999998</c:v>
                </c:pt>
                <c:pt idx="3">
                  <c:v>-0.5</c:v>
                </c:pt>
              </c:numCache>
            </c:numRef>
          </c:val>
        </c:ser>
        <c:ser>
          <c:idx val="3"/>
          <c:order val="2"/>
          <c:tx>
            <c:strRef>
              <c:f>Fig6_data!$E$1</c:f>
              <c:strCache>
                <c:ptCount val="1"/>
                <c:pt idx="0">
                  <c:v>nominal</c:v>
                </c:pt>
              </c:strCache>
            </c:strRef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val>
            <c:numRef>
              <c:f>Fig6_data!$E$2:$E$21</c:f>
              <c:numCache>
                <c:formatCode>General</c:formatCode>
                <c:ptCount val="20"/>
                <c:pt idx="3">
                  <c:v>0.3</c:v>
                </c:pt>
                <c:pt idx="4">
                  <c:v>0.22</c:v>
                </c:pt>
                <c:pt idx="5">
                  <c:v>0.17</c:v>
                </c:pt>
                <c:pt idx="6">
                  <c:v>0.2</c:v>
                </c:pt>
                <c:pt idx="7">
                  <c:v>0.2</c:v>
                </c:pt>
                <c:pt idx="8">
                  <c:v>0.3</c:v>
                </c:pt>
                <c:pt idx="9">
                  <c:v>0.4</c:v>
                </c:pt>
                <c:pt idx="10">
                  <c:v>0.7</c:v>
                </c:pt>
                <c:pt idx="11">
                  <c:v>1</c:v>
                </c:pt>
                <c:pt idx="12">
                  <c:v>1.5</c:v>
                </c:pt>
                <c:pt idx="13">
                  <c:v>2</c:v>
                </c:pt>
                <c:pt idx="14">
                  <c:v>2.5</c:v>
                </c:pt>
                <c:pt idx="15">
                  <c:v>3</c:v>
                </c:pt>
                <c:pt idx="16">
                  <c:v>3.25</c:v>
                </c:pt>
                <c:pt idx="17">
                  <c:v>3.25</c:v>
                </c:pt>
                <c:pt idx="18">
                  <c:v>3.25</c:v>
                </c:pt>
                <c:pt idx="19">
                  <c:v>3.5</c:v>
                </c:pt>
              </c:numCache>
            </c:numRef>
          </c:val>
        </c:ser>
        <c:ser>
          <c:idx val="4"/>
          <c:order val="3"/>
          <c:tx>
            <c:strRef>
              <c:f>Fig6_data!$J$1</c:f>
              <c:strCache>
                <c:ptCount val="1"/>
                <c:pt idx="0">
                  <c:v>real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Fig6_data!$J$2:$J$21</c:f>
              <c:numCache>
                <c:formatCode>General</c:formatCode>
                <c:ptCount val="20"/>
                <c:pt idx="3">
                  <c:v>-0.5</c:v>
                </c:pt>
                <c:pt idx="4">
                  <c:v>-0.91999999999999993</c:v>
                </c:pt>
                <c:pt idx="5">
                  <c:v>-1.8</c:v>
                </c:pt>
                <c:pt idx="6">
                  <c:v>-1.3</c:v>
                </c:pt>
                <c:pt idx="7">
                  <c:v>-0.8</c:v>
                </c:pt>
                <c:pt idx="8">
                  <c:v>-0.89999999999999991</c:v>
                </c:pt>
                <c:pt idx="9">
                  <c:v>-0.9</c:v>
                </c:pt>
                <c:pt idx="10">
                  <c:v>-0.60000000000000009</c:v>
                </c:pt>
                <c:pt idx="11">
                  <c:v>-0.39999999999999991</c:v>
                </c:pt>
                <c:pt idx="12">
                  <c:v>0</c:v>
                </c:pt>
                <c:pt idx="13">
                  <c:v>0.30000000000000004</c:v>
                </c:pt>
                <c:pt idx="14">
                  <c:v>0.7</c:v>
                </c:pt>
                <c:pt idx="15">
                  <c:v>1.2</c:v>
                </c:pt>
                <c:pt idx="16">
                  <c:v>1.35</c:v>
                </c:pt>
                <c:pt idx="17">
                  <c:v>1.35</c:v>
                </c:pt>
                <c:pt idx="18">
                  <c:v>1.25</c:v>
                </c:pt>
                <c:pt idx="19">
                  <c:v>1.5</c:v>
                </c:pt>
              </c:numCache>
            </c:numRef>
          </c:val>
        </c:ser>
        <c:ser>
          <c:idx val="6"/>
          <c:order val="4"/>
          <c:tx>
            <c:strRef>
              <c:f>Fig6_data!$K$1</c:f>
              <c:strCache>
                <c:ptCount val="1"/>
                <c:pt idx="0">
                  <c:v>real less 2 </c:v>
                </c:pt>
              </c:strCache>
            </c:strRef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val>
            <c:numRef>
              <c:f>Fig6_data!$K$2:$K$21</c:f>
              <c:numCache>
                <c:formatCode>General</c:formatCode>
                <c:ptCount val="20"/>
                <c:pt idx="3">
                  <c:v>-0.5</c:v>
                </c:pt>
                <c:pt idx="4">
                  <c:v>-3.0530795427999999</c:v>
                </c:pt>
                <c:pt idx="5">
                  <c:v>-3.9920823520800002</c:v>
                </c:pt>
                <c:pt idx="6">
                  <c:v>-3.5558920250800004</c:v>
                </c:pt>
                <c:pt idx="7">
                  <c:v>-2.996734152813</c:v>
                </c:pt>
                <c:pt idx="8">
                  <c:v>-3.1149903624199999</c:v>
                </c:pt>
                <c:pt idx="9">
                  <c:v>-3.1215696884000002</c:v>
                </c:pt>
                <c:pt idx="10">
                  <c:v>-2.8387245412899991</c:v>
                </c:pt>
                <c:pt idx="11">
                  <c:v>-2.6377642235899996</c:v>
                </c:pt>
                <c:pt idx="12">
                  <c:v>-0.12605200000000005</c:v>
                </c:pt>
                <c:pt idx="13">
                  <c:v>0.22567500000000007</c:v>
                </c:pt>
                <c:pt idx="14">
                  <c:v>0.68024799999999996</c:v>
                </c:pt>
                <c:pt idx="15">
                  <c:v>1.1136010000000001</c:v>
                </c:pt>
                <c:pt idx="16">
                  <c:v>1.2405020000000002</c:v>
                </c:pt>
                <c:pt idx="17">
                  <c:v>1.2234190000000003</c:v>
                </c:pt>
                <c:pt idx="18">
                  <c:v>1.123024</c:v>
                </c:pt>
                <c:pt idx="19">
                  <c:v>1.3488229999999999</c:v>
                </c:pt>
              </c:numCache>
            </c:numRef>
          </c:val>
        </c:ser>
        <c:ser>
          <c:idx val="7"/>
          <c:order val="5"/>
          <c:tx>
            <c:strRef>
              <c:f>Fig6_data!$L$1</c:f>
              <c:strCache>
                <c:ptCount val="1"/>
                <c:pt idx="0">
                  <c:v>real less 4</c:v>
                </c:pt>
              </c:strCache>
            </c:strRef>
          </c:tx>
          <c:spPr>
            <a:ln w="19050">
              <a:solidFill>
                <a:srgbClr val="C00000"/>
              </a:solidFill>
              <a:prstDash val="dashDot"/>
            </a:ln>
          </c:spPr>
          <c:marker>
            <c:symbol val="none"/>
          </c:marker>
          <c:val>
            <c:numRef>
              <c:f>Fig6_data!$L$2:$L$21</c:f>
              <c:numCache>
                <c:formatCode>General</c:formatCode>
                <c:ptCount val="20"/>
                <c:pt idx="3">
                  <c:v>-0.5</c:v>
                </c:pt>
                <c:pt idx="4">
                  <c:v>-5.1861590855999999</c:v>
                </c:pt>
                <c:pt idx="5">
                  <c:v>-6.1841647041600005</c:v>
                </c:pt>
                <c:pt idx="6">
                  <c:v>-5.81178405016</c:v>
                </c:pt>
                <c:pt idx="7">
                  <c:v>-5.1934683056260003</c:v>
                </c:pt>
                <c:pt idx="8">
                  <c:v>-5.3299807248400004</c:v>
                </c:pt>
                <c:pt idx="9">
                  <c:v>-5.3431393768</c:v>
                </c:pt>
                <c:pt idx="10">
                  <c:v>-5.0774490825799976</c:v>
                </c:pt>
                <c:pt idx="11">
                  <c:v>-4.8755284471799998</c:v>
                </c:pt>
                <c:pt idx="12">
                  <c:v>-0.25210400000000011</c:v>
                </c:pt>
                <c:pt idx="13">
                  <c:v>0.1513500000000001</c:v>
                </c:pt>
                <c:pt idx="14">
                  <c:v>0.66049599999999997</c:v>
                </c:pt>
                <c:pt idx="15">
                  <c:v>1.0272019999999999</c:v>
                </c:pt>
                <c:pt idx="16">
                  <c:v>1.1310039999999999</c:v>
                </c:pt>
                <c:pt idx="17">
                  <c:v>1.096838</c:v>
                </c:pt>
                <c:pt idx="18">
                  <c:v>0.99604800000000004</c:v>
                </c:pt>
                <c:pt idx="19">
                  <c:v>1.1976459999999998</c:v>
                </c:pt>
              </c:numCache>
            </c:numRef>
          </c:val>
        </c:ser>
        <c:marker val="1"/>
        <c:axId val="140389376"/>
        <c:axId val="140395264"/>
      </c:lineChart>
      <c:lineChart>
        <c:grouping val="standard"/>
        <c:ser>
          <c:idx val="1"/>
          <c:order val="6"/>
          <c:tx>
            <c:strRef>
              <c:f>Fig6_data!$O$1</c:f>
              <c:strCache>
                <c:ptCount val="1"/>
                <c:pt idx="0">
                  <c:v>zero line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val>
            <c:numRef>
              <c:f>Fig6_data!$O$2:$O$21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marker val="1"/>
        <c:axId val="140406784"/>
        <c:axId val="140396800"/>
      </c:lineChart>
      <c:dateAx>
        <c:axId val="140389376"/>
        <c:scaling>
          <c:orientation val="minMax"/>
        </c:scaling>
        <c:axPos val="b"/>
        <c:numFmt formatCode="yyyy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395264"/>
        <c:crossesAt val="-7"/>
        <c:lblOffset val="0"/>
        <c:baseTimeUnit val="months"/>
        <c:majorUnit val="1"/>
        <c:majorTimeUnit val="months"/>
        <c:minorUnit val="4"/>
      </c:dateAx>
      <c:valAx>
        <c:axId val="140395264"/>
        <c:scaling>
          <c:orientation val="minMax"/>
          <c:max val="4"/>
          <c:min val="-7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389376"/>
        <c:crosses val="max"/>
        <c:crossBetween val="between"/>
        <c:majorUnit val="1"/>
      </c:valAx>
      <c:valAx>
        <c:axId val="140396800"/>
        <c:scaling>
          <c:orientation val="minMax"/>
          <c:max val="4"/>
          <c:min val="-7"/>
        </c:scaling>
        <c:axPos val="l"/>
        <c:numFmt formatCode="General" sourceLinked="1"/>
        <c:majorTickMark val="none"/>
        <c:tickLblPos val="none"/>
        <c:crossAx val="140406784"/>
        <c:crosses val="autoZero"/>
        <c:crossBetween val="between"/>
      </c:valAx>
      <c:catAx>
        <c:axId val="140406784"/>
        <c:scaling>
          <c:orientation val="minMax"/>
        </c:scaling>
        <c:axPos val="b"/>
        <c:majorTickMark val="none"/>
        <c:tickLblPos val="none"/>
        <c:spPr>
          <a:ln w="6350">
            <a:solidFill>
              <a:sysClr val="windowText" lastClr="000000"/>
            </a:solidFill>
          </a:ln>
        </c:spPr>
        <c:crossAx val="140396800"/>
        <c:crossesAt val="0"/>
        <c:auto val="1"/>
        <c:lblAlgn val="ctr"/>
        <c:lblOffset val="100"/>
      </c:catAx>
      <c:spPr>
        <a:ln w="9525">
          <a:solidFill>
            <a:schemeClr val="tx1"/>
          </a:solidFill>
        </a:ln>
      </c:spPr>
    </c:plotArea>
    <c:plotVisOnly val="1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2828671041345243E-2"/>
          <c:y val="9.9011954676085034E-2"/>
          <c:w val="0.91758444431517994"/>
          <c:h val="0.83995598515015391"/>
        </c:manualLayout>
      </c:layout>
      <c:lineChart>
        <c:grouping val="standard"/>
        <c:ser>
          <c:idx val="0"/>
          <c:order val="0"/>
          <c:tx>
            <c:strRef>
              <c:f>Fig7_data!$D$1</c:f>
              <c:strCache>
                <c:ptCount val="1"/>
                <c:pt idx="0">
                  <c:v>history</c:v>
                </c:pt>
              </c:strCache>
            </c:strRef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Fig7_data!$B$2:$B$21</c:f>
              <c:strCache>
                <c:ptCount val="18"/>
                <c:pt idx="1">
                  <c:v>      2008</c:v>
                </c:pt>
                <c:pt idx="5">
                  <c:v>      2009</c:v>
                </c:pt>
                <c:pt idx="9">
                  <c:v>      2010</c:v>
                </c:pt>
                <c:pt idx="13">
                  <c:v>      2011</c:v>
                </c:pt>
                <c:pt idx="17">
                  <c:v>      2012</c:v>
                </c:pt>
              </c:strCache>
            </c:strRef>
          </c:cat>
          <c:val>
            <c:numRef>
              <c:f>Fig7_data!$D$2:$D$21</c:f>
              <c:numCache>
                <c:formatCode>General</c:formatCode>
                <c:ptCount val="20"/>
                <c:pt idx="0">
                  <c:v>4.9000000000000004</c:v>
                </c:pt>
                <c:pt idx="1">
                  <c:v>5.4</c:v>
                </c:pt>
                <c:pt idx="2">
                  <c:v>6.1</c:v>
                </c:pt>
                <c:pt idx="3">
                  <c:v>6.9</c:v>
                </c:pt>
              </c:numCache>
            </c:numRef>
          </c:val>
        </c:ser>
        <c:ser>
          <c:idx val="5"/>
          <c:order val="1"/>
          <c:tx>
            <c:strRef>
              <c:f>Fig7_data!$E$1</c:f>
              <c:strCache>
                <c:ptCount val="1"/>
                <c:pt idx="0">
                  <c:v>u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Fig7_data!$B$2:$B$21</c:f>
              <c:strCache>
                <c:ptCount val="18"/>
                <c:pt idx="1">
                  <c:v>      2008</c:v>
                </c:pt>
                <c:pt idx="5">
                  <c:v>      2009</c:v>
                </c:pt>
                <c:pt idx="9">
                  <c:v>      2010</c:v>
                </c:pt>
                <c:pt idx="13">
                  <c:v>      2011</c:v>
                </c:pt>
                <c:pt idx="17">
                  <c:v>      2012</c:v>
                </c:pt>
              </c:strCache>
            </c:strRef>
          </c:cat>
          <c:val>
            <c:numRef>
              <c:f>Fig7_data!$E$2:$E$21</c:f>
              <c:numCache>
                <c:formatCode>General</c:formatCode>
                <c:ptCount val="20"/>
                <c:pt idx="3">
                  <c:v>6.9</c:v>
                </c:pt>
                <c:pt idx="4">
                  <c:v>8.1</c:v>
                </c:pt>
                <c:pt idx="5">
                  <c:v>9.3000000000000007</c:v>
                </c:pt>
                <c:pt idx="6">
                  <c:v>9.6</c:v>
                </c:pt>
                <c:pt idx="7">
                  <c:v>9.9</c:v>
                </c:pt>
                <c:pt idx="8">
                  <c:v>9.9</c:v>
                </c:pt>
                <c:pt idx="9">
                  <c:v>9.8000000000000007</c:v>
                </c:pt>
                <c:pt idx="10">
                  <c:v>9.6</c:v>
                </c:pt>
                <c:pt idx="11">
                  <c:v>9.1999999999999993</c:v>
                </c:pt>
                <c:pt idx="12">
                  <c:v>9</c:v>
                </c:pt>
                <c:pt idx="13">
                  <c:v>8.8000000000000007</c:v>
                </c:pt>
                <c:pt idx="14">
                  <c:v>8.6</c:v>
                </c:pt>
                <c:pt idx="15">
                  <c:v>8.4</c:v>
                </c:pt>
                <c:pt idx="16">
                  <c:v>8.1</c:v>
                </c:pt>
                <c:pt idx="17">
                  <c:v>7.8</c:v>
                </c:pt>
                <c:pt idx="18">
                  <c:v>7.6</c:v>
                </c:pt>
                <c:pt idx="19">
                  <c:v>7.3</c:v>
                </c:pt>
              </c:numCache>
            </c:numRef>
          </c:val>
        </c:ser>
        <c:ser>
          <c:idx val="1"/>
          <c:order val="2"/>
          <c:tx>
            <c:strRef>
              <c:f>Fig7_data!$F$1</c:f>
              <c:strCache>
                <c:ptCount val="1"/>
                <c:pt idx="0">
                  <c:v>ualt_ptr</c:v>
                </c:pt>
              </c:strCache>
            </c:strRef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strRef>
              <c:f>Fig7_data!$B$2:$B$21</c:f>
              <c:strCache>
                <c:ptCount val="18"/>
                <c:pt idx="1">
                  <c:v>      2008</c:v>
                </c:pt>
                <c:pt idx="5">
                  <c:v>      2009</c:v>
                </c:pt>
                <c:pt idx="9">
                  <c:v>      2010</c:v>
                </c:pt>
                <c:pt idx="13">
                  <c:v>      2011</c:v>
                </c:pt>
                <c:pt idx="17">
                  <c:v>      2012</c:v>
                </c:pt>
              </c:strCache>
            </c:strRef>
          </c:cat>
          <c:val>
            <c:numRef>
              <c:f>Fig7_data!$F$2:$F$21</c:f>
              <c:numCache>
                <c:formatCode>General</c:formatCode>
                <c:ptCount val="20"/>
                <c:pt idx="3">
                  <c:v>6.9</c:v>
                </c:pt>
                <c:pt idx="4">
                  <c:v>8.1016644698199993</c:v>
                </c:pt>
                <c:pt idx="5">
                  <c:v>9.2606429072300003</c:v>
                </c:pt>
                <c:pt idx="6">
                  <c:v>9.501258194750001</c:v>
                </c:pt>
                <c:pt idx="7">
                  <c:v>9.7147867830500001</c:v>
                </c:pt>
                <c:pt idx="8">
                  <c:v>9.6189389650200017</c:v>
                </c:pt>
                <c:pt idx="9">
                  <c:v>9.4138270687600016</c:v>
                </c:pt>
                <c:pt idx="10">
                  <c:v>9.1075086258399995</c:v>
                </c:pt>
                <c:pt idx="11">
                  <c:v>8.6002092697999988</c:v>
                </c:pt>
                <c:pt idx="12">
                  <c:v>8.2988913274100007</c:v>
                </c:pt>
                <c:pt idx="13">
                  <c:v>8.0300000000000011</c:v>
                </c:pt>
                <c:pt idx="14">
                  <c:v>7.7899999999999991</c:v>
                </c:pt>
                <c:pt idx="15">
                  <c:v>7.59</c:v>
                </c:pt>
                <c:pt idx="16">
                  <c:v>7.31</c:v>
                </c:pt>
                <c:pt idx="17">
                  <c:v>7.04</c:v>
                </c:pt>
                <c:pt idx="18">
                  <c:v>6.88</c:v>
                </c:pt>
                <c:pt idx="19">
                  <c:v>6.6099999999999994</c:v>
                </c:pt>
              </c:numCache>
            </c:numRef>
          </c:val>
        </c:ser>
        <c:ser>
          <c:idx val="2"/>
          <c:order val="3"/>
          <c:tx>
            <c:strRef>
              <c:f>Fig7_data!$G$1</c:f>
              <c:strCache>
                <c:ptCount val="1"/>
                <c:pt idx="0">
                  <c:v>ualt4_ptr</c:v>
                </c:pt>
              </c:strCache>
            </c:strRef>
          </c:tx>
          <c:spPr>
            <a:ln w="19050">
              <a:solidFill>
                <a:srgbClr val="C00000"/>
              </a:solidFill>
              <a:prstDash val="dashDot"/>
            </a:ln>
          </c:spPr>
          <c:marker>
            <c:symbol val="none"/>
          </c:marker>
          <c:cat>
            <c:strRef>
              <c:f>Fig7_data!$B$2:$B$21</c:f>
              <c:strCache>
                <c:ptCount val="18"/>
                <c:pt idx="1">
                  <c:v>      2008</c:v>
                </c:pt>
                <c:pt idx="5">
                  <c:v>      2009</c:v>
                </c:pt>
                <c:pt idx="9">
                  <c:v>      2010</c:v>
                </c:pt>
                <c:pt idx="13">
                  <c:v>      2011</c:v>
                </c:pt>
                <c:pt idx="17">
                  <c:v>      2012</c:v>
                </c:pt>
              </c:strCache>
            </c:strRef>
          </c:cat>
          <c:val>
            <c:numRef>
              <c:f>Fig7_data!$G$2:$G$21</c:f>
              <c:numCache>
                <c:formatCode>General</c:formatCode>
                <c:ptCount val="20"/>
                <c:pt idx="3">
                  <c:v>6.9</c:v>
                </c:pt>
                <c:pt idx="4">
                  <c:v>8.103328939639999</c:v>
                </c:pt>
                <c:pt idx="5">
                  <c:v>9.2212858144599998</c:v>
                </c:pt>
                <c:pt idx="6">
                  <c:v>9.4025163895000006</c:v>
                </c:pt>
                <c:pt idx="7">
                  <c:v>9.5295735660999998</c:v>
                </c:pt>
                <c:pt idx="8">
                  <c:v>9.337877930040003</c:v>
                </c:pt>
                <c:pt idx="9">
                  <c:v>9.0276541375200026</c:v>
                </c:pt>
                <c:pt idx="10">
                  <c:v>8.6150172516799994</c:v>
                </c:pt>
                <c:pt idx="11">
                  <c:v>8.0004185396</c:v>
                </c:pt>
                <c:pt idx="12">
                  <c:v>7.5977826548199996</c:v>
                </c:pt>
                <c:pt idx="13">
                  <c:v>7.2600000000000007</c:v>
                </c:pt>
                <c:pt idx="14">
                  <c:v>6.9799999999999995</c:v>
                </c:pt>
                <c:pt idx="15">
                  <c:v>6.78</c:v>
                </c:pt>
                <c:pt idx="16">
                  <c:v>6.52</c:v>
                </c:pt>
                <c:pt idx="17">
                  <c:v>6.2799999999999994</c:v>
                </c:pt>
                <c:pt idx="18">
                  <c:v>6.16</c:v>
                </c:pt>
                <c:pt idx="19">
                  <c:v>5.92</c:v>
                </c:pt>
              </c:numCache>
            </c:numRef>
          </c:val>
        </c:ser>
        <c:marker val="1"/>
        <c:axId val="140805632"/>
        <c:axId val="140807168"/>
      </c:lineChart>
      <c:dateAx>
        <c:axId val="140805632"/>
        <c:scaling>
          <c:orientation val="minMax"/>
        </c:scaling>
        <c:axPos val="b"/>
        <c:numFmt formatCode="yyyy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807168"/>
        <c:crosses val="autoZero"/>
        <c:lblOffset val="0"/>
        <c:baseTimeUnit val="months"/>
        <c:majorUnit val="1"/>
        <c:majorTimeUnit val="months"/>
        <c:minorUnit val="4"/>
      </c:dateAx>
      <c:valAx>
        <c:axId val="140807168"/>
        <c:scaling>
          <c:orientation val="minMax"/>
          <c:max val="11"/>
          <c:min val="4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805632"/>
        <c:crosses val="max"/>
        <c:crossBetween val="between"/>
        <c:majorUnit val="1"/>
      </c:valAx>
      <c:spPr>
        <a:ln w="9525">
          <a:solidFill>
            <a:schemeClr val="tx1"/>
          </a:solidFill>
        </a:ln>
      </c:spPr>
    </c:plotArea>
    <c:plotVisOnly val="1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2828671041345243E-2"/>
          <c:y val="9.9011954676085034E-2"/>
          <c:w val="0.91219780970609876"/>
          <c:h val="0.83995598515015391"/>
        </c:manualLayout>
      </c:layout>
      <c:lineChart>
        <c:grouping val="standard"/>
        <c:ser>
          <c:idx val="0"/>
          <c:order val="0"/>
          <c:tx>
            <c:strRef>
              <c:f>Fig8_data!$D$1</c:f>
              <c:strCache>
                <c:ptCount val="1"/>
                <c:pt idx="0">
                  <c:v>history</c:v>
                </c:pt>
              </c:strCache>
            </c:strRef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Fig8_data!$B$2:$B$21</c:f>
              <c:strCache>
                <c:ptCount val="18"/>
                <c:pt idx="1">
                  <c:v>     2008</c:v>
                </c:pt>
                <c:pt idx="5">
                  <c:v>     2009</c:v>
                </c:pt>
                <c:pt idx="9">
                  <c:v>     2010</c:v>
                </c:pt>
                <c:pt idx="13">
                  <c:v>     2011</c:v>
                </c:pt>
                <c:pt idx="17">
                  <c:v>     2012</c:v>
                </c:pt>
              </c:strCache>
            </c:strRef>
          </c:cat>
          <c:val>
            <c:numRef>
              <c:f>Fig8_data!$D$2:$D$21</c:f>
              <c:numCache>
                <c:formatCode>General</c:formatCode>
                <c:ptCount val="20"/>
                <c:pt idx="0">
                  <c:v>2.36</c:v>
                </c:pt>
                <c:pt idx="1">
                  <c:v>2.44</c:v>
                </c:pt>
                <c:pt idx="2">
                  <c:v>2.5499999999999998</c:v>
                </c:pt>
                <c:pt idx="3">
                  <c:v>0.8</c:v>
                </c:pt>
              </c:numCache>
            </c:numRef>
          </c:val>
        </c:ser>
        <c:ser>
          <c:idx val="5"/>
          <c:order val="1"/>
          <c:tx>
            <c:strRef>
              <c:f>Fig8_data!$E$1</c:f>
              <c:strCache>
                <c:ptCount val="1"/>
                <c:pt idx="0">
                  <c:v>pdot</c:v>
                </c:pt>
              </c:strCache>
            </c:strRef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Fig8_data!$B$2:$B$21</c:f>
              <c:strCache>
                <c:ptCount val="18"/>
                <c:pt idx="1">
                  <c:v>     2008</c:v>
                </c:pt>
                <c:pt idx="5">
                  <c:v>     2009</c:v>
                </c:pt>
                <c:pt idx="9">
                  <c:v>     2010</c:v>
                </c:pt>
                <c:pt idx="13">
                  <c:v>     2011</c:v>
                </c:pt>
                <c:pt idx="17">
                  <c:v>     2012</c:v>
                </c:pt>
              </c:strCache>
            </c:strRef>
          </c:cat>
          <c:val>
            <c:numRef>
              <c:f>Fig8_data!$E$2:$E$21</c:f>
              <c:numCache>
                <c:formatCode>General</c:formatCode>
                <c:ptCount val="20"/>
                <c:pt idx="3">
                  <c:v>0.8</c:v>
                </c:pt>
                <c:pt idx="4">
                  <c:v>1.1399999999999999</c:v>
                </c:pt>
                <c:pt idx="5">
                  <c:v>1.97</c:v>
                </c:pt>
                <c:pt idx="6">
                  <c:v>1.5</c:v>
                </c:pt>
                <c:pt idx="7">
                  <c:v>1</c:v>
                </c:pt>
                <c:pt idx="8">
                  <c:v>1.2</c:v>
                </c:pt>
                <c:pt idx="9">
                  <c:v>1.3</c:v>
                </c:pt>
                <c:pt idx="10">
                  <c:v>1.3</c:v>
                </c:pt>
                <c:pt idx="11">
                  <c:v>1.4</c:v>
                </c:pt>
                <c:pt idx="12">
                  <c:v>1.5</c:v>
                </c:pt>
                <c:pt idx="13">
                  <c:v>1.7</c:v>
                </c:pt>
                <c:pt idx="14">
                  <c:v>1.8</c:v>
                </c:pt>
                <c:pt idx="15">
                  <c:v>1.8</c:v>
                </c:pt>
                <c:pt idx="16">
                  <c:v>1.9</c:v>
                </c:pt>
                <c:pt idx="17">
                  <c:v>1.9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</c:ser>
        <c:ser>
          <c:idx val="1"/>
          <c:order val="2"/>
          <c:tx>
            <c:strRef>
              <c:f>Fig8_data!$F$1</c:f>
              <c:strCache>
                <c:ptCount val="1"/>
                <c:pt idx="0">
                  <c:v>pdotalt_ptr</c:v>
                </c:pt>
              </c:strCache>
            </c:strRef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strRef>
              <c:f>Fig8_data!$B$2:$B$21</c:f>
              <c:strCache>
                <c:ptCount val="18"/>
                <c:pt idx="1">
                  <c:v>     2008</c:v>
                </c:pt>
                <c:pt idx="5">
                  <c:v>     2009</c:v>
                </c:pt>
                <c:pt idx="9">
                  <c:v>     2010</c:v>
                </c:pt>
                <c:pt idx="13">
                  <c:v>     2011</c:v>
                </c:pt>
                <c:pt idx="17">
                  <c:v>     2012</c:v>
                </c:pt>
              </c:strCache>
            </c:strRef>
          </c:cat>
          <c:val>
            <c:numRef>
              <c:f>Fig8_data!$F$2:$F$21</c:f>
              <c:numCache>
                <c:formatCode>General</c:formatCode>
                <c:ptCount val="20"/>
                <c:pt idx="3">
                  <c:v>0.8</c:v>
                </c:pt>
                <c:pt idx="4">
                  <c:v>1.2730795427999999</c:v>
                </c:pt>
                <c:pt idx="5">
                  <c:v>2.1620823520800001</c:v>
                </c:pt>
                <c:pt idx="6">
                  <c:v>1.7558920250800001</c:v>
                </c:pt>
                <c:pt idx="7">
                  <c:v>1.196734152813</c:v>
                </c:pt>
                <c:pt idx="8">
                  <c:v>1.41499036242</c:v>
                </c:pt>
                <c:pt idx="9">
                  <c:v>1.5215696884000001</c:v>
                </c:pt>
                <c:pt idx="10">
                  <c:v>1.538724541289999</c:v>
                </c:pt>
                <c:pt idx="11">
                  <c:v>1.6377642235899998</c:v>
                </c:pt>
                <c:pt idx="12">
                  <c:v>1.6260520000000001</c:v>
                </c:pt>
                <c:pt idx="13">
                  <c:v>1.7743249999999999</c:v>
                </c:pt>
                <c:pt idx="14">
                  <c:v>1.819752</c:v>
                </c:pt>
                <c:pt idx="15">
                  <c:v>1.8863989999999999</c:v>
                </c:pt>
                <c:pt idx="16">
                  <c:v>2.0094979999999998</c:v>
                </c:pt>
                <c:pt idx="17">
                  <c:v>2.0265809999999997</c:v>
                </c:pt>
                <c:pt idx="18">
                  <c:v>2.126976</c:v>
                </c:pt>
                <c:pt idx="19">
                  <c:v>2.1511770000000001</c:v>
                </c:pt>
              </c:numCache>
            </c:numRef>
          </c:val>
        </c:ser>
        <c:ser>
          <c:idx val="2"/>
          <c:order val="3"/>
          <c:tx>
            <c:strRef>
              <c:f>Fig8_data!$G$1</c:f>
              <c:strCache>
                <c:ptCount val="1"/>
                <c:pt idx="0">
                  <c:v>pdotalt4_ptr</c:v>
                </c:pt>
              </c:strCache>
            </c:strRef>
          </c:tx>
          <c:spPr>
            <a:ln w="19050">
              <a:solidFill>
                <a:srgbClr val="C00000"/>
              </a:solidFill>
              <a:prstDash val="dashDot"/>
            </a:ln>
          </c:spPr>
          <c:marker>
            <c:symbol val="none"/>
          </c:marker>
          <c:cat>
            <c:strRef>
              <c:f>Fig8_data!$B$2:$B$21</c:f>
              <c:strCache>
                <c:ptCount val="18"/>
                <c:pt idx="1">
                  <c:v>     2008</c:v>
                </c:pt>
                <c:pt idx="5">
                  <c:v>     2009</c:v>
                </c:pt>
                <c:pt idx="9">
                  <c:v>     2010</c:v>
                </c:pt>
                <c:pt idx="13">
                  <c:v>     2011</c:v>
                </c:pt>
                <c:pt idx="17">
                  <c:v>     2012</c:v>
                </c:pt>
              </c:strCache>
            </c:strRef>
          </c:cat>
          <c:val>
            <c:numRef>
              <c:f>Fig8_data!$G$2:$G$21</c:f>
              <c:numCache>
                <c:formatCode>General</c:formatCode>
                <c:ptCount val="20"/>
                <c:pt idx="3">
                  <c:v>0.8</c:v>
                </c:pt>
                <c:pt idx="4">
                  <c:v>1.4061590855999999</c:v>
                </c:pt>
                <c:pt idx="5">
                  <c:v>2.35416470416</c:v>
                </c:pt>
                <c:pt idx="6">
                  <c:v>2.0117840501600002</c:v>
                </c:pt>
                <c:pt idx="7">
                  <c:v>1.393468305626</c:v>
                </c:pt>
                <c:pt idx="8">
                  <c:v>1.62998072484</c:v>
                </c:pt>
                <c:pt idx="9">
                  <c:v>1.7431393768000001</c:v>
                </c:pt>
                <c:pt idx="10">
                  <c:v>1.777449082579998</c:v>
                </c:pt>
                <c:pt idx="11">
                  <c:v>1.8755284471799998</c:v>
                </c:pt>
                <c:pt idx="12">
                  <c:v>1.7521040000000001</c:v>
                </c:pt>
                <c:pt idx="13">
                  <c:v>1.8486499999999999</c:v>
                </c:pt>
                <c:pt idx="14">
                  <c:v>1.839504</c:v>
                </c:pt>
                <c:pt idx="15">
                  <c:v>1.9727980000000001</c:v>
                </c:pt>
                <c:pt idx="16">
                  <c:v>2.1189960000000001</c:v>
                </c:pt>
                <c:pt idx="17">
                  <c:v>2.153162</c:v>
                </c:pt>
                <c:pt idx="18">
                  <c:v>2.253952</c:v>
                </c:pt>
                <c:pt idx="19">
                  <c:v>2.3023540000000002</c:v>
                </c:pt>
              </c:numCache>
            </c:numRef>
          </c:val>
        </c:ser>
        <c:marker val="1"/>
        <c:axId val="140907264"/>
        <c:axId val="140908800"/>
      </c:lineChart>
      <c:dateAx>
        <c:axId val="140907264"/>
        <c:scaling>
          <c:orientation val="minMax"/>
        </c:scaling>
        <c:axPos val="b"/>
        <c:numFmt formatCode="yyyy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908800"/>
        <c:crosses val="autoZero"/>
        <c:lblOffset val="0"/>
        <c:baseTimeUnit val="months"/>
        <c:majorUnit val="1"/>
        <c:majorTimeUnit val="months"/>
        <c:minorUnit val="4"/>
      </c:dateAx>
      <c:valAx>
        <c:axId val="140908800"/>
        <c:scaling>
          <c:orientation val="minMax"/>
          <c:max val="3"/>
          <c:min val="0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0907264"/>
        <c:crosses val="max"/>
        <c:crossBetween val="between"/>
        <c:majorUnit val="0.5"/>
      </c:valAx>
      <c:spPr>
        <a:ln w="9525">
          <a:solidFill>
            <a:schemeClr val="tx1"/>
          </a:solidFill>
        </a:ln>
      </c:spPr>
    </c:plotArea>
    <c:plotVisOnly val="1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2.5514495623936453E-2"/>
          <c:y val="9.9011954676085034E-2"/>
          <c:w val="0.90387641025214871"/>
          <c:h val="0.83995598515015391"/>
        </c:manualLayout>
      </c:layout>
      <c:lineChart>
        <c:grouping val="standard"/>
        <c:ser>
          <c:idx val="1"/>
          <c:order val="0"/>
          <c:tx>
            <c:strRef>
              <c:f>Fig9_data!$E$1</c:f>
              <c:strCache>
                <c:ptCount val="1"/>
                <c:pt idx="0">
                  <c:v>Canada</c:v>
                </c:pt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Fig9_data!$B$2:$B$21</c:f>
              <c:strCache>
                <c:ptCount val="19"/>
                <c:pt idx="0">
                  <c:v>       2000</c:v>
                </c:pt>
                <c:pt idx="2">
                  <c:v>       2001</c:v>
                </c:pt>
                <c:pt idx="4">
                  <c:v>       2002</c:v>
                </c:pt>
                <c:pt idx="6">
                  <c:v>       2003</c:v>
                </c:pt>
                <c:pt idx="8">
                  <c:v>       2004</c:v>
                </c:pt>
                <c:pt idx="10">
                  <c:v>       2005</c:v>
                </c:pt>
                <c:pt idx="12">
                  <c:v>       2006</c:v>
                </c:pt>
                <c:pt idx="14">
                  <c:v>       2007</c:v>
                </c:pt>
                <c:pt idx="16">
                  <c:v>       2008</c:v>
                </c:pt>
                <c:pt idx="18">
                  <c:v>       2009</c:v>
                </c:pt>
              </c:strCache>
            </c:strRef>
          </c:cat>
          <c:val>
            <c:numRef>
              <c:f>Fig9_data!$E$2:$E$21</c:f>
              <c:numCache>
                <c:formatCode>General</c:formatCode>
                <c:ptCount val="20"/>
                <c:pt idx="0">
                  <c:v>1.9</c:v>
                </c:pt>
                <c:pt idx="1">
                  <c:v>2.1</c:v>
                </c:pt>
                <c:pt idx="2">
                  <c:v>2</c:v>
                </c:pt>
                <c:pt idx="3">
                  <c:v>2.1</c:v>
                </c:pt>
                <c:pt idx="4">
                  <c:v>2</c:v>
                </c:pt>
                <c:pt idx="5">
                  <c:v>2</c:v>
                </c:pt>
                <c:pt idx="6">
                  <c:v>2.1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2.1</c:v>
                </c:pt>
              </c:numCache>
            </c:numRef>
          </c:val>
        </c:ser>
        <c:ser>
          <c:idx val="2"/>
          <c:order val="1"/>
          <c:tx>
            <c:strRef>
              <c:f>Fig9_data!$H$1</c:f>
              <c:strCache>
                <c:ptCount val="1"/>
                <c:pt idx="0">
                  <c:v>Euro</c:v>
                </c:pt>
              </c:strCache>
            </c:strRef>
          </c:tx>
          <c:spPr>
            <a:ln w="19050">
              <a:solidFill>
                <a:srgbClr val="0070C0"/>
              </a:solidFill>
              <a:prstDash val="dash"/>
            </a:ln>
          </c:spPr>
          <c:marker>
            <c:symbol val="none"/>
          </c:marker>
          <c:cat>
            <c:strRef>
              <c:f>Fig9_data!$B$2:$B$21</c:f>
              <c:strCache>
                <c:ptCount val="19"/>
                <c:pt idx="0">
                  <c:v>       2000</c:v>
                </c:pt>
                <c:pt idx="2">
                  <c:v>       2001</c:v>
                </c:pt>
                <c:pt idx="4">
                  <c:v>       2002</c:v>
                </c:pt>
                <c:pt idx="6">
                  <c:v>       2003</c:v>
                </c:pt>
                <c:pt idx="8">
                  <c:v>       2004</c:v>
                </c:pt>
                <c:pt idx="10">
                  <c:v>       2005</c:v>
                </c:pt>
                <c:pt idx="12">
                  <c:v>       2006</c:v>
                </c:pt>
                <c:pt idx="14">
                  <c:v>       2007</c:v>
                </c:pt>
                <c:pt idx="16">
                  <c:v>       2008</c:v>
                </c:pt>
                <c:pt idx="18">
                  <c:v>       2009</c:v>
                </c:pt>
              </c:strCache>
            </c:strRef>
          </c:cat>
          <c:val>
            <c:numRef>
              <c:f>Fig9_data!$H$2:$H$21</c:f>
              <c:numCache>
                <c:formatCode>General</c:formatCode>
                <c:ptCount val="20"/>
                <c:pt idx="6">
                  <c:v>1.9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2</c:v>
                </c:pt>
                <c:pt idx="17">
                  <c:v>2</c:v>
                </c:pt>
                <c:pt idx="18">
                  <c:v>1.9</c:v>
                </c:pt>
              </c:numCache>
            </c:numRef>
          </c:val>
        </c:ser>
        <c:ser>
          <c:idx val="3"/>
          <c:order val="2"/>
          <c:tx>
            <c:strRef>
              <c:f>Fig9_data!$F$1</c:f>
              <c:strCache>
                <c:ptCount val="1"/>
                <c:pt idx="0">
                  <c:v>UK</c:v>
                </c:pt>
              </c:strCache>
            </c:strRef>
          </c:tx>
          <c:spPr>
            <a:ln w="15875"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strRef>
              <c:f>Fig9_data!$B$2:$B$21</c:f>
              <c:strCache>
                <c:ptCount val="19"/>
                <c:pt idx="0">
                  <c:v>       2000</c:v>
                </c:pt>
                <c:pt idx="2">
                  <c:v>       2001</c:v>
                </c:pt>
                <c:pt idx="4">
                  <c:v>       2002</c:v>
                </c:pt>
                <c:pt idx="6">
                  <c:v>       2003</c:v>
                </c:pt>
                <c:pt idx="8">
                  <c:v>       2004</c:v>
                </c:pt>
                <c:pt idx="10">
                  <c:v>       2005</c:v>
                </c:pt>
                <c:pt idx="12">
                  <c:v>       2006</c:v>
                </c:pt>
                <c:pt idx="14">
                  <c:v>       2007</c:v>
                </c:pt>
                <c:pt idx="16">
                  <c:v>       2008</c:v>
                </c:pt>
                <c:pt idx="18">
                  <c:v>       2009</c:v>
                </c:pt>
              </c:strCache>
            </c:strRef>
          </c:cat>
          <c:val>
            <c:numRef>
              <c:f>Fig9_data!$F$2:$F$21</c:f>
              <c:numCache>
                <c:formatCode>General</c:formatCode>
                <c:ptCount val="20"/>
                <c:pt idx="0">
                  <c:v>2.4</c:v>
                </c:pt>
                <c:pt idx="1">
                  <c:v>2.2999999999999998</c:v>
                </c:pt>
                <c:pt idx="2">
                  <c:v>2.5</c:v>
                </c:pt>
                <c:pt idx="3">
                  <c:v>2.2999999999999998</c:v>
                </c:pt>
                <c:pt idx="4">
                  <c:v>2.2999999999999998</c:v>
                </c:pt>
                <c:pt idx="5">
                  <c:v>2.2000000000000002</c:v>
                </c:pt>
                <c:pt idx="6">
                  <c:v>2.1</c:v>
                </c:pt>
                <c:pt idx="7">
                  <c:v>2.6</c:v>
                </c:pt>
                <c:pt idx="8">
                  <c:v>2.4</c:v>
                </c:pt>
                <c:pt idx="9">
                  <c:v>2.1</c:v>
                </c:pt>
                <c:pt idx="10">
                  <c:v>1.9</c:v>
                </c:pt>
                <c:pt idx="11">
                  <c:v>1.8</c:v>
                </c:pt>
                <c:pt idx="12">
                  <c:v>1.8</c:v>
                </c:pt>
                <c:pt idx="13">
                  <c:v>2</c:v>
                </c:pt>
                <c:pt idx="14">
                  <c:v>1.9</c:v>
                </c:pt>
                <c:pt idx="15">
                  <c:v>2</c:v>
                </c:pt>
                <c:pt idx="16">
                  <c:v>2.1</c:v>
                </c:pt>
                <c:pt idx="17">
                  <c:v>2.2999999999999998</c:v>
                </c:pt>
                <c:pt idx="18">
                  <c:v>2.2000000000000002</c:v>
                </c:pt>
              </c:numCache>
            </c:numRef>
          </c:val>
        </c:ser>
        <c:ser>
          <c:idx val="4"/>
          <c:order val="3"/>
          <c:tx>
            <c:strRef>
              <c:f>Fig9_data!$D$1</c:f>
              <c:strCache>
                <c:ptCount val="1"/>
                <c:pt idx="0">
                  <c:v>US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Fig9_data!$B$2:$B$21</c:f>
              <c:strCache>
                <c:ptCount val="19"/>
                <c:pt idx="0">
                  <c:v>       2000</c:v>
                </c:pt>
                <c:pt idx="2">
                  <c:v>       2001</c:v>
                </c:pt>
                <c:pt idx="4">
                  <c:v>       2002</c:v>
                </c:pt>
                <c:pt idx="6">
                  <c:v>       2003</c:v>
                </c:pt>
                <c:pt idx="8">
                  <c:v>       2004</c:v>
                </c:pt>
                <c:pt idx="10">
                  <c:v>       2005</c:v>
                </c:pt>
                <c:pt idx="12">
                  <c:v>       2006</c:v>
                </c:pt>
                <c:pt idx="14">
                  <c:v>       2007</c:v>
                </c:pt>
                <c:pt idx="16">
                  <c:v>       2008</c:v>
                </c:pt>
                <c:pt idx="18">
                  <c:v>       2009</c:v>
                </c:pt>
              </c:strCache>
            </c:strRef>
          </c:cat>
          <c:val>
            <c:numRef>
              <c:f>Fig9_data!$D$2:$D$21</c:f>
              <c:numCache>
                <c:formatCode>General</c:formatCode>
                <c:ptCount val="20"/>
                <c:pt idx="0">
                  <c:v>2.6</c:v>
                </c:pt>
                <c:pt idx="1">
                  <c:v>2.7</c:v>
                </c:pt>
                <c:pt idx="2">
                  <c:v>2.6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2.4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2.5</c:v>
                </c:pt>
                <c:pt idx="10">
                  <c:v>2.4</c:v>
                </c:pt>
                <c:pt idx="11">
                  <c:v>2.4</c:v>
                </c:pt>
                <c:pt idx="12">
                  <c:v>2.4</c:v>
                </c:pt>
                <c:pt idx="13">
                  <c:v>2.2999999999999998</c:v>
                </c:pt>
                <c:pt idx="14">
                  <c:v>2.1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2.1</c:v>
                </c:pt>
                <c:pt idx="18">
                  <c:v>2.5</c:v>
                </c:pt>
              </c:numCache>
            </c:numRef>
          </c:val>
        </c:ser>
        <c:ser>
          <c:idx val="0"/>
          <c:order val="4"/>
          <c:tx>
            <c:strRef>
              <c:f>Fig9_data!$G$1</c:f>
              <c:strCache>
                <c:ptCount val="1"/>
                <c:pt idx="0">
                  <c:v>Japan</c:v>
                </c:pt>
              </c:strCache>
            </c:strRef>
          </c:tx>
          <c:spPr>
            <a:ln w="19050">
              <a:solidFill>
                <a:schemeClr val="bg2">
                  <a:lumMod val="50000"/>
                </a:schemeClr>
              </a:solidFill>
              <a:prstDash val="dashDot"/>
            </a:ln>
          </c:spPr>
          <c:marker>
            <c:symbol val="none"/>
          </c:marker>
          <c:cat>
            <c:strRef>
              <c:f>Fig9_data!$B$2:$B$21</c:f>
              <c:strCache>
                <c:ptCount val="19"/>
                <c:pt idx="0">
                  <c:v>       2000</c:v>
                </c:pt>
                <c:pt idx="2">
                  <c:v>       2001</c:v>
                </c:pt>
                <c:pt idx="4">
                  <c:v>       2002</c:v>
                </c:pt>
                <c:pt idx="6">
                  <c:v>       2003</c:v>
                </c:pt>
                <c:pt idx="8">
                  <c:v>       2004</c:v>
                </c:pt>
                <c:pt idx="10">
                  <c:v>       2005</c:v>
                </c:pt>
                <c:pt idx="12">
                  <c:v>       2006</c:v>
                </c:pt>
                <c:pt idx="14">
                  <c:v>       2007</c:v>
                </c:pt>
                <c:pt idx="16">
                  <c:v>       2008</c:v>
                </c:pt>
                <c:pt idx="18">
                  <c:v>       2009</c:v>
                </c:pt>
              </c:strCache>
            </c:strRef>
          </c:cat>
          <c:val>
            <c:numRef>
              <c:f>Fig9_data!$G$2:$G$21</c:f>
              <c:numCache>
                <c:formatCode>General</c:formatCode>
                <c:ptCount val="20"/>
                <c:pt idx="0">
                  <c:v>1.5</c:v>
                </c:pt>
                <c:pt idx="1">
                  <c:v>0.9</c:v>
                </c:pt>
                <c:pt idx="2">
                  <c:v>1</c:v>
                </c:pt>
                <c:pt idx="3">
                  <c:v>0.5</c:v>
                </c:pt>
                <c:pt idx="4">
                  <c:v>0.6</c:v>
                </c:pt>
                <c:pt idx="5">
                  <c:v>1</c:v>
                </c:pt>
                <c:pt idx="6">
                  <c:v>0.1</c:v>
                </c:pt>
                <c:pt idx="7">
                  <c:v>0.5</c:v>
                </c:pt>
                <c:pt idx="8">
                  <c:v>1.2</c:v>
                </c:pt>
                <c:pt idx="9">
                  <c:v>1.2</c:v>
                </c:pt>
                <c:pt idx="10">
                  <c:v>1.3</c:v>
                </c:pt>
                <c:pt idx="11">
                  <c:v>1.6</c:v>
                </c:pt>
                <c:pt idx="12">
                  <c:v>1.4</c:v>
                </c:pt>
                <c:pt idx="13">
                  <c:v>1.6</c:v>
                </c:pt>
                <c:pt idx="14">
                  <c:v>1.2</c:v>
                </c:pt>
                <c:pt idx="15">
                  <c:v>1.3</c:v>
                </c:pt>
                <c:pt idx="16">
                  <c:v>1.5</c:v>
                </c:pt>
                <c:pt idx="17">
                  <c:v>1.1000000000000001</c:v>
                </c:pt>
                <c:pt idx="18">
                  <c:v>1.1000000000000001</c:v>
                </c:pt>
              </c:numCache>
            </c:numRef>
          </c:val>
        </c:ser>
        <c:marker val="1"/>
        <c:axId val="141083392"/>
        <c:axId val="141084928"/>
      </c:lineChart>
      <c:dateAx>
        <c:axId val="141083392"/>
        <c:scaling>
          <c:orientation val="minMax"/>
        </c:scaling>
        <c:axPos val="b"/>
        <c:numFmt formatCode="\ \ \ \ \ \ \ \ \ \ \ \ \ yyyy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1084928"/>
        <c:crossesAt val="-2"/>
        <c:lblOffset val="0"/>
        <c:baseTimeUnit val="months"/>
        <c:majorUnit val="1"/>
        <c:majorTimeUnit val="months"/>
        <c:minorUnit val="2"/>
      </c:dateAx>
      <c:valAx>
        <c:axId val="141084928"/>
        <c:scaling>
          <c:orientation val="minMax"/>
        </c:scaling>
        <c:axPos val="r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41083392"/>
        <c:crosses val="max"/>
        <c:crossBetween val="between"/>
      </c:valAx>
      <c:spPr>
        <a:ln w="9525">
          <a:solidFill>
            <a:schemeClr val="tx1"/>
          </a:solidFill>
        </a:ln>
      </c:spPr>
    </c:plotArea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8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5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27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23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25">
    <tabColor rgb="FFC00000"/>
  </sheetPr>
  <sheetViews>
    <sheetView zoomScale="114" workbookViewId="0" zoomToFit="1"/>
  </sheetViews>
  <pageMargins left="0.7" right="0.7" top="0.75" bottom="0.75" header="0.3" footer="0.3"/>
  <pageSetup orientation="landscape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rgb="FFC00000"/>
  </sheetPr>
  <sheetViews>
    <sheetView tabSelected="1" zoomScale="11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0.00964</cdr:x>
      <cdr:y>0.00664</cdr:y>
    </cdr:from>
    <cdr:to>
      <cdr:x>0.50337</cdr:x>
      <cdr:y>0.09827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553" y="41776"/>
          <a:ext cx="4277878" cy="5764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Federal Funds Rate</a:t>
          </a:r>
        </a:p>
        <a:p xmlns:a="http://schemas.openxmlformats.org/drawingml/2006/main">
          <a:r>
            <a:rPr lang="en-US" sz="13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Quarterly Average</a:t>
          </a:r>
          <a:endParaRPr lang="en-US" sz="13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0.87367</cdr:x>
      <cdr:y>0.03851</cdr:y>
    </cdr:from>
    <cdr:to>
      <cdr:x>1</cdr:x>
      <cdr:y>0.08083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569869" y="242303"/>
          <a:ext cx="1094538" cy="266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3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0.77531</cdr:x>
      <cdr:y>0.35085</cdr:y>
    </cdr:from>
    <cdr:to>
      <cdr:x>0.88705</cdr:x>
      <cdr:y>0.41593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6717602" y="2207406"/>
          <a:ext cx="968161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Blue Chip</a:t>
          </a:r>
        </a:p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Forecasts </a:t>
          </a:r>
        </a:p>
      </cdr:txBody>
    </cdr:sp>
  </cdr:relSizeAnchor>
  <cdr:relSizeAnchor xmlns:cdr="http://schemas.openxmlformats.org/drawingml/2006/chartDrawing">
    <cdr:from>
      <cdr:x>0.71939</cdr:x>
      <cdr:y>0.71979</cdr:y>
    </cdr:from>
    <cdr:to>
      <cdr:x>0.83113</cdr:x>
      <cdr:y>0.78487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6233049" y="4528543"/>
          <a:ext cx="968161" cy="409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Nov. 2008</a:t>
          </a:r>
        </a:p>
      </cdr:txBody>
    </cdr:sp>
  </cdr:relSizeAnchor>
  <cdr:relSizeAnchor xmlns:cdr="http://schemas.openxmlformats.org/drawingml/2006/chartDrawing">
    <cdr:from>
      <cdr:x>0.77724</cdr:x>
      <cdr:y>0.59363</cdr:y>
    </cdr:from>
    <cdr:to>
      <cdr:x>0.88898</cdr:x>
      <cdr:y>0.65871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734322" y="3734804"/>
          <a:ext cx="968161" cy="409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Sept.</a:t>
          </a:r>
          <a:r>
            <a:rPr lang="en-US" sz="1200" baseline="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 2008</a:t>
          </a:r>
          <a:endParaRPr lang="en-US" sz="1200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0.73731</cdr:x>
      <cdr:y>0.83121</cdr:y>
    </cdr:from>
    <cdr:to>
      <cdr:x>0.84905</cdr:x>
      <cdr:y>0.89629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388390" y="5229555"/>
          <a:ext cx="968161" cy="409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Jan. 2009</a:t>
          </a:r>
        </a:p>
      </cdr:txBody>
    </cdr:sp>
  </cdr:relSizeAnchor>
  <cdr:relSizeAnchor xmlns:cdr="http://schemas.openxmlformats.org/drawingml/2006/chartDrawing">
    <cdr:from>
      <cdr:x>0.84571</cdr:x>
      <cdr:y>0.89243</cdr:y>
    </cdr:from>
    <cdr:to>
      <cdr:x>0.95745</cdr:x>
      <cdr:y>0.95751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7327551" y="5614760"/>
          <a:ext cx="968161" cy="409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Sept. 2009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0.02429</cdr:x>
      <cdr:y>0.041</cdr:y>
    </cdr:from>
    <cdr:to>
      <cdr:x>0.7047</cdr:x>
      <cdr:y>0.1074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434" y="257936"/>
          <a:ext cx="5895350" cy="41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Short-term Interest </a:t>
          </a:r>
          <a:r>
            <a:rPr lang="en-US" sz="18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Rate Forecasts</a:t>
          </a:r>
          <a:endParaRPr lang="en-US" sz="1800" b="1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0.91423</cdr:x>
      <cdr:y>0.04399</cdr:y>
    </cdr:from>
    <cdr:to>
      <cdr:x>0.99785</cdr:x>
      <cdr:y>0.08411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921219" y="276764"/>
          <a:ext cx="724562" cy="252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0.65208</cdr:x>
      <cdr:y>0.24715</cdr:y>
    </cdr:from>
    <cdr:to>
      <cdr:x>0.84188</cdr:x>
      <cdr:y>0.31223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649885" y="1554919"/>
          <a:ext cx="1644474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Baseline Forecasts</a:t>
          </a:r>
        </a:p>
      </cdr:txBody>
    </cdr:sp>
  </cdr:relSizeAnchor>
  <cdr:relSizeAnchor xmlns:cdr="http://schemas.openxmlformats.org/drawingml/2006/chartDrawing">
    <cdr:from>
      <cdr:x>0.32417</cdr:x>
      <cdr:y>0.54864</cdr:y>
    </cdr:from>
    <cdr:to>
      <cdr:x>0.54027</cdr:x>
      <cdr:y>0.64181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808725" y="3451765"/>
          <a:ext cx="1872378" cy="586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2 percentage</a:t>
          </a:r>
          <a:r>
            <a:rPr lang="en-US" sz="1200" baseline="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 points lower nominal funds rate</a:t>
          </a:r>
          <a:endParaRPr lang="en-US" sz="1200">
            <a:solidFill>
              <a:srgbClr val="0070C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0.57785</cdr:x>
      <cdr:y>0.59134</cdr:y>
    </cdr:from>
    <cdr:to>
      <cdr:x>0.82402</cdr:x>
      <cdr:y>0.6845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006706" y="3720443"/>
          <a:ext cx="2132973" cy="5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4 percentage</a:t>
          </a:r>
          <a:r>
            <a:rPr lang="en-US" sz="12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points lower nominal funds rate</a:t>
          </a:r>
          <a:endParaRPr lang="en-US" sz="12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0.12027</cdr:x>
      <cdr:y>0.24068</cdr:y>
    </cdr:from>
    <cdr:to>
      <cdr:x>0.31006</cdr:x>
      <cdr:y>0.30576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1042052" y="1514232"/>
          <a:ext cx="1644474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7030A0"/>
              </a:solidFill>
              <a:latin typeface="Arial" pitchFamily="34" charset="0"/>
              <a:cs typeface="Arial" pitchFamily="34" charset="0"/>
            </a:rPr>
            <a:t>Nominal rate</a:t>
          </a:r>
        </a:p>
      </cdr:txBody>
    </cdr:sp>
  </cdr:relSizeAnchor>
  <cdr:relSizeAnchor xmlns:cdr="http://schemas.openxmlformats.org/drawingml/2006/chartDrawing">
    <cdr:from>
      <cdr:x>0.07604</cdr:x>
      <cdr:y>0.48987</cdr:y>
    </cdr:from>
    <cdr:to>
      <cdr:x>0.26583</cdr:x>
      <cdr:y>0.55495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658816" y="3082032"/>
          <a:ext cx="1644418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Real rates</a:t>
          </a:r>
        </a:p>
      </cdr:txBody>
    </cdr:sp>
  </cdr:relSizeAnchor>
  <cdr:relSizeAnchor xmlns:cdr="http://schemas.openxmlformats.org/drawingml/2006/chartDrawing">
    <cdr:from>
      <cdr:x>0.66249</cdr:x>
      <cdr:y>0.2842</cdr:y>
    </cdr:from>
    <cdr:to>
      <cdr:x>0.68563</cdr:x>
      <cdr:y>0.36653</cdr:y>
    </cdr:to>
    <cdr:sp macro="" textlink="">
      <cdr:nvSpPr>
        <cdr:cNvPr id="13" name="Straight Arrow Connector 12"/>
        <cdr:cNvSpPr/>
      </cdr:nvSpPr>
      <cdr:spPr>
        <a:xfrm xmlns:a="http://schemas.openxmlformats.org/drawingml/2006/main" rot="5400000">
          <a:off x="5740066" y="1788025"/>
          <a:ext cx="200527" cy="51802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0.59306</cdr:x>
      <cdr:y>0.27224</cdr:y>
    </cdr:from>
    <cdr:to>
      <cdr:x>0.65767</cdr:x>
      <cdr:y>0.30412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10800000" flipV="1">
          <a:off x="5138487" y="1712829"/>
          <a:ext cx="559801" cy="20052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7030A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0.02429</cdr:x>
      <cdr:y>0.041</cdr:y>
    </cdr:from>
    <cdr:to>
      <cdr:x>0.7047</cdr:x>
      <cdr:y>0.1074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434" y="257936"/>
          <a:ext cx="5895350" cy="41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Unemployment Rate</a:t>
          </a:r>
          <a:r>
            <a:rPr lang="en-US" sz="18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Forecasts</a:t>
          </a:r>
          <a:endParaRPr lang="en-US" sz="1800" b="1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0.91423</cdr:x>
      <cdr:y>0.04399</cdr:y>
    </cdr:from>
    <cdr:to>
      <cdr:x>0.99785</cdr:x>
      <cdr:y>0.08411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921219" y="276764"/>
          <a:ext cx="724562" cy="252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0.53933</cdr:x>
      <cdr:y>0.25362</cdr:y>
    </cdr:from>
    <cdr:to>
      <cdr:x>0.70809</cdr:x>
      <cdr:y>0.3187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672948" y="1595642"/>
          <a:ext cx="1462205" cy="409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Baseline Forecast</a:t>
          </a:r>
        </a:p>
      </cdr:txBody>
    </cdr:sp>
  </cdr:relSizeAnchor>
  <cdr:relSizeAnchor xmlns:cdr="http://schemas.openxmlformats.org/drawingml/2006/chartDrawing">
    <cdr:from>
      <cdr:x>0.28752</cdr:x>
      <cdr:y>0.37525</cdr:y>
    </cdr:from>
    <cdr:to>
      <cdr:x>0.50362</cdr:x>
      <cdr:y>0.46842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491152" y="2360898"/>
          <a:ext cx="1872437" cy="586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2 percentage</a:t>
          </a:r>
        </a:p>
        <a:p xmlns:a="http://schemas.openxmlformats.org/drawingml/2006/main">
          <a:r>
            <a:rPr lang="en-US" sz="1200" baseline="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points lower funds rate</a:t>
          </a:r>
          <a:endParaRPr lang="en-US" sz="1200">
            <a:solidFill>
              <a:srgbClr val="0070C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0.35986</cdr:x>
      <cdr:y>0.26915</cdr:y>
    </cdr:from>
    <cdr:to>
      <cdr:x>0.41718</cdr:x>
      <cdr:y>0.37784</cdr:y>
    </cdr:to>
    <cdr:sp macro="" textlink="">
      <cdr:nvSpPr>
        <cdr:cNvPr id="7" name="Straight Arrow Connector 6"/>
        <cdr:cNvSpPr/>
      </cdr:nvSpPr>
      <cdr:spPr>
        <a:xfrm xmlns:a="http://schemas.openxmlformats.org/drawingml/2006/main" rot="5400000" flipH="1" flipV="1">
          <a:off x="3118013" y="1693333"/>
          <a:ext cx="496602" cy="68384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70C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0.68025</cdr:x>
      <cdr:y>0.65335</cdr:y>
    </cdr:from>
    <cdr:to>
      <cdr:x>0.89635</cdr:x>
      <cdr:y>0.74652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893926" y="4110567"/>
          <a:ext cx="1872379" cy="586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4 percentage</a:t>
          </a:r>
        </a:p>
        <a:p xmlns:a="http://schemas.openxmlformats.org/drawingml/2006/main">
          <a:r>
            <a:rPr lang="en-US" sz="12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points lower funds rate</a:t>
          </a:r>
          <a:endParaRPr lang="en-US" sz="12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0.02429</cdr:x>
      <cdr:y>0.041</cdr:y>
    </cdr:from>
    <cdr:to>
      <cdr:x>0.7047</cdr:x>
      <cdr:y>0.1074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434" y="257936"/>
          <a:ext cx="5895350" cy="417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Core PCE Inflation</a:t>
          </a:r>
          <a:r>
            <a:rPr lang="en-US" sz="18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Forecasts</a:t>
          </a:r>
          <a:endParaRPr lang="en-US" sz="1800" b="1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0.91423</cdr:x>
      <cdr:y>0.04399</cdr:y>
    </cdr:from>
    <cdr:to>
      <cdr:x>0.99785</cdr:x>
      <cdr:y>0.08411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921219" y="276764"/>
          <a:ext cx="724562" cy="252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0.62859</cdr:x>
      <cdr:y>0.47359</cdr:y>
    </cdr:from>
    <cdr:to>
      <cdr:x>0.79735</cdr:x>
      <cdr:y>0.53867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446373" y="2979628"/>
          <a:ext cx="1462206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Baseline Forecast</a:t>
          </a:r>
        </a:p>
      </cdr:txBody>
    </cdr:sp>
  </cdr:relSizeAnchor>
  <cdr:relSizeAnchor xmlns:cdr="http://schemas.openxmlformats.org/drawingml/2006/chartDrawing">
    <cdr:from>
      <cdr:x>0.389</cdr:x>
      <cdr:y>0.30796</cdr:y>
    </cdr:from>
    <cdr:to>
      <cdr:x>0.6051</cdr:x>
      <cdr:y>0.40113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370422" y="1937557"/>
          <a:ext cx="1872378" cy="586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2 percentage</a:t>
          </a:r>
        </a:p>
        <a:p xmlns:a="http://schemas.openxmlformats.org/drawingml/2006/main">
          <a:r>
            <a:rPr lang="en-US" sz="1200" baseline="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points lower funds rate</a:t>
          </a:r>
          <a:endParaRPr lang="en-US" sz="1200">
            <a:solidFill>
              <a:srgbClr val="0070C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0.48764</cdr:x>
      <cdr:y>0.37525</cdr:y>
    </cdr:from>
    <cdr:to>
      <cdr:x>0.49986</cdr:x>
      <cdr:y>0.50077</cdr:y>
    </cdr:to>
    <cdr:sp macro="" textlink="">
      <cdr:nvSpPr>
        <cdr:cNvPr id="7" name="Straight Arrow Connector 6"/>
        <cdr:cNvSpPr/>
      </cdr:nvSpPr>
      <cdr:spPr>
        <a:xfrm xmlns:a="http://schemas.openxmlformats.org/drawingml/2006/main" rot="5400000" flipV="1">
          <a:off x="3883252" y="2702803"/>
          <a:ext cx="789674" cy="10587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70C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0.67997</cdr:x>
      <cdr:y>0.24408</cdr:y>
    </cdr:from>
    <cdr:to>
      <cdr:x>0.89608</cdr:x>
      <cdr:y>0.33724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5891507" y="1535648"/>
          <a:ext cx="1872465" cy="5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4 percentage</a:t>
          </a:r>
        </a:p>
        <a:p xmlns:a="http://schemas.openxmlformats.org/drawingml/2006/main">
          <a:r>
            <a:rPr lang="en-US" sz="12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points lower funds rate</a:t>
          </a:r>
          <a:endParaRPr lang="en-US" sz="12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0.53231</cdr:x>
      <cdr:y>0.21647</cdr:y>
    </cdr:from>
    <cdr:to>
      <cdr:x>0.72324</cdr:x>
      <cdr:y>0.27092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612179" y="1361907"/>
          <a:ext cx="1654296" cy="342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0.43973</cdr:x>
      <cdr:y>0.29085</cdr:y>
    </cdr:from>
    <cdr:to>
      <cdr:x>0.63066</cdr:x>
      <cdr:y>0.36522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809958" y="1829862"/>
          <a:ext cx="1654296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United Kingdom</a:t>
          </a:r>
        </a:p>
      </cdr:txBody>
    </cdr:sp>
  </cdr:relSizeAnchor>
  <cdr:relSizeAnchor xmlns:cdr="http://schemas.openxmlformats.org/drawingml/2006/chartDrawing">
    <cdr:from>
      <cdr:x>0.40694</cdr:x>
      <cdr:y>0.41035</cdr:y>
    </cdr:from>
    <cdr:to>
      <cdr:x>0.52941</cdr:x>
      <cdr:y>0.46082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525914" y="2581740"/>
          <a:ext cx="1061130" cy="317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Euro Area</a:t>
          </a:r>
        </a:p>
      </cdr:txBody>
    </cdr:sp>
  </cdr:relSizeAnchor>
  <cdr:relSizeAnchor xmlns:cdr="http://schemas.openxmlformats.org/drawingml/2006/chartDrawing">
    <cdr:from>
      <cdr:x>0.17647</cdr:x>
      <cdr:y>0.3745</cdr:y>
    </cdr:from>
    <cdr:to>
      <cdr:x>0.36741</cdr:x>
      <cdr:y>0.44887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529023" y="2356169"/>
          <a:ext cx="1654383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Canada</a:t>
          </a:r>
        </a:p>
      </cdr:txBody>
    </cdr:sp>
  </cdr:relSizeAnchor>
  <cdr:relSizeAnchor xmlns:cdr="http://schemas.openxmlformats.org/drawingml/2006/chartDrawing">
    <cdr:from>
      <cdr:x>0.40019</cdr:x>
      <cdr:y>0.69987</cdr:y>
    </cdr:from>
    <cdr:to>
      <cdr:x>0.5757</cdr:x>
      <cdr:y>0.77424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467442" y="4403224"/>
          <a:ext cx="1520690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Japan</a:t>
          </a:r>
        </a:p>
      </cdr:txBody>
    </cdr:sp>
  </cdr:relSizeAnchor>
  <cdr:relSizeAnchor xmlns:cdr="http://schemas.openxmlformats.org/drawingml/2006/chartDrawing">
    <cdr:from>
      <cdr:x>0.90743</cdr:x>
      <cdr:y>0.04648</cdr:y>
    </cdr:from>
    <cdr:to>
      <cdr:x>0.99105</cdr:x>
      <cdr:y>0.0866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862302" y="292434"/>
          <a:ext cx="724518" cy="252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0.82064</cdr:x>
      <cdr:y>0.1846</cdr:y>
    </cdr:from>
    <cdr:to>
      <cdr:x>0.92382</cdr:x>
      <cdr:y>0.2324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110330" y="1161383"/>
          <a:ext cx="894013" cy="300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April 2009</a:t>
          </a:r>
        </a:p>
      </cdr:txBody>
    </cdr:sp>
  </cdr:relSizeAnchor>
  <cdr:relSizeAnchor xmlns:cdr="http://schemas.openxmlformats.org/drawingml/2006/chartDrawing">
    <cdr:from>
      <cdr:x>0.25844</cdr:x>
      <cdr:y>0.11952</cdr:y>
    </cdr:from>
    <cdr:to>
      <cdr:x>0.48698</cdr:x>
      <cdr:y>0.17397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2239210" y="751973"/>
          <a:ext cx="1980198" cy="3425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Consensus Forecasts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0.02411</cdr:x>
      <cdr:y>0.00797</cdr:y>
    </cdr:from>
    <cdr:to>
      <cdr:x>0.51784</cdr:x>
      <cdr:y>0.07437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8882" y="50132"/>
          <a:ext cx="4277878" cy="4177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Short-term</a:t>
          </a:r>
          <a:r>
            <a:rPr lang="en-US" sz="18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Interest Rates</a:t>
          </a:r>
          <a:endParaRPr lang="en-US" sz="1800" b="1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0.22855</cdr:x>
      <cdr:y>0.74237</cdr:y>
    </cdr:from>
    <cdr:to>
      <cdr:x>0.41948</cdr:x>
      <cdr:y>0.81674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980267" y="4670620"/>
          <a:ext cx="1654295" cy="467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Federal Funds</a:t>
          </a:r>
        </a:p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Target Rate</a:t>
          </a:r>
        </a:p>
      </cdr:txBody>
    </cdr:sp>
  </cdr:relSizeAnchor>
  <cdr:relSizeAnchor xmlns:cdr="http://schemas.openxmlformats.org/drawingml/2006/chartDrawing">
    <cdr:from>
      <cdr:x>0.19961</cdr:x>
      <cdr:y>0.3838</cdr:y>
    </cdr:from>
    <cdr:to>
      <cdr:x>0.39054</cdr:x>
      <cdr:y>0.45817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729526" y="2414698"/>
          <a:ext cx="1654296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Bank of England</a:t>
          </a:r>
        </a:p>
        <a:p xmlns:a="http://schemas.openxmlformats.org/drawingml/2006/main">
          <a:r>
            <a:rPr lang="en-US" sz="12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Target Rate</a:t>
          </a:r>
        </a:p>
      </cdr:txBody>
    </cdr:sp>
  </cdr:relSizeAnchor>
  <cdr:relSizeAnchor xmlns:cdr="http://schemas.openxmlformats.org/drawingml/2006/chartDrawing">
    <cdr:from>
      <cdr:x>0.42044</cdr:x>
      <cdr:y>0.61753</cdr:y>
    </cdr:from>
    <cdr:to>
      <cdr:x>0.54291</cdr:x>
      <cdr:y>0.668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642858" y="3885185"/>
          <a:ext cx="1061130" cy="317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ECB EONIA</a:t>
          </a:r>
        </a:p>
      </cdr:txBody>
    </cdr:sp>
  </cdr:relSizeAnchor>
  <cdr:relSizeAnchor xmlns:cdr="http://schemas.openxmlformats.org/drawingml/2006/chartDrawing">
    <cdr:from>
      <cdr:x>0.11186</cdr:x>
      <cdr:y>0.51394</cdr:y>
    </cdr:from>
    <cdr:to>
      <cdr:x>0.3028</cdr:x>
      <cdr:y>0.58831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969196" y="3233460"/>
          <a:ext cx="1654382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Bank of Canada</a:t>
          </a:r>
        </a:p>
        <a:p xmlns:a="http://schemas.openxmlformats.org/drawingml/2006/main">
          <a:r>
            <a:rPr lang="en-US" sz="12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Target Rate</a:t>
          </a:r>
        </a:p>
      </cdr:txBody>
    </cdr:sp>
  </cdr:relSizeAnchor>
  <cdr:relSizeAnchor xmlns:cdr="http://schemas.openxmlformats.org/drawingml/2006/chartDrawing">
    <cdr:from>
      <cdr:x>0.19731</cdr:x>
      <cdr:y>0.85402</cdr:y>
    </cdr:from>
    <cdr:to>
      <cdr:x>0.38824</cdr:x>
      <cdr:y>0.92839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709615" y="5373077"/>
          <a:ext cx="1654296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Bank of Japan</a:t>
          </a:r>
        </a:p>
        <a:p xmlns:a="http://schemas.openxmlformats.org/drawingml/2006/main">
          <a:r>
            <a:rPr lang="en-US" sz="12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Official</a:t>
          </a:r>
          <a:r>
            <a:rPr lang="en-US" sz="1200" baseline="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 Lending</a:t>
          </a:r>
          <a:r>
            <a:rPr lang="en-US" sz="12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 Rate</a:t>
          </a:r>
        </a:p>
      </cdr:txBody>
    </cdr:sp>
  </cdr:relSizeAnchor>
  <cdr:relSizeAnchor xmlns:cdr="http://schemas.openxmlformats.org/drawingml/2006/chartDrawing">
    <cdr:from>
      <cdr:x>0.90743</cdr:x>
      <cdr:y>0.01328</cdr:y>
    </cdr:from>
    <cdr:to>
      <cdr:x>1</cdr:x>
      <cdr:y>0.0757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7862303" y="83552"/>
          <a:ext cx="802105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0.69812</cdr:x>
      <cdr:y>0.08799</cdr:y>
    </cdr:from>
    <cdr:to>
      <cdr:x>0.89825</cdr:x>
      <cdr:y>0.16236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6048783" y="553589"/>
          <a:ext cx="1734038" cy="467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Sept. 15, 2008</a:t>
          </a:r>
        </a:p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Lehman Brothers fails</a:t>
          </a:r>
        </a:p>
      </cdr:txBody>
    </cdr:sp>
  </cdr:relSizeAnchor>
  <cdr:relSizeAnchor xmlns:cdr="http://schemas.openxmlformats.org/drawingml/2006/chartDrawing">
    <cdr:from>
      <cdr:x>0.69369</cdr:x>
      <cdr:y>0.06858</cdr:y>
    </cdr:from>
    <cdr:to>
      <cdr:x>0.69933</cdr:x>
      <cdr:y>0.93813</cdr:y>
    </cdr:to>
    <cdr:sp macro="" textlink="">
      <cdr:nvSpPr>
        <cdr:cNvPr id="11" name="Straight Connector 10"/>
        <cdr:cNvSpPr/>
      </cdr:nvSpPr>
      <cdr:spPr>
        <a:xfrm xmlns:a="http://schemas.openxmlformats.org/drawingml/2006/main" rot="16200000" flipV="1">
          <a:off x="3299470" y="3142435"/>
          <a:ext cx="5470771" cy="4884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0.75603</cdr:x>
      <cdr:y>0.52324</cdr:y>
    </cdr:from>
    <cdr:to>
      <cdr:x>0.95616</cdr:x>
      <cdr:y>0.59761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6550526" y="3291974"/>
          <a:ext cx="1734007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Futures as of</a:t>
          </a:r>
        </a:p>
        <a:p xmlns:a="http://schemas.openxmlformats.org/drawingml/2006/main">
          <a:pPr algn="ctr"/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Sept. 18,</a:t>
          </a:r>
          <a:r>
            <a:rPr lang="en-US" sz="12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2009</a:t>
          </a:r>
          <a:endParaRPr lang="en-US" sz="12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0.15244</cdr:x>
      <cdr:y>0.20993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0.15244</cdr:x>
      <cdr:y>0.20993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0.91075</cdr:x>
      <cdr:y>0.04845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805" y="50773"/>
          <a:ext cx="7841043" cy="2538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805" y="50773"/>
          <a:ext cx="12701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0.74132</cdr:x>
      <cdr:y>0.04874</cdr:y>
    </cdr:from>
    <cdr:to>
      <cdr:x>0.99132</cdr:x>
      <cdr:y>0.08913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423701" y="306479"/>
          <a:ext cx="2166305" cy="253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Arial"/>
            </a:rPr>
            <a:t>Percent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0.15244</cdr:x>
      <cdr:y>0.20993</cdr:y>
    </cdr:to>
    <cdr:sp macro="" textlink="">
      <cdr:nvSpPr>
        <cdr:cNvPr id="13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0.15244</cdr:x>
      <cdr:y>0.20993</cdr:y>
    </cdr:to>
    <cdr:sp macro="" textlink="">
      <cdr:nvSpPr>
        <cdr:cNvPr id="14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3/1/1975!*FRB*!7/1/2009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0.15244</cdr:x>
      <cdr:y>0.20993</cdr:y>
    </cdr:to>
    <cdr:sp macro="" textlink="">
      <cdr:nvSpPr>
        <cdr:cNvPr id="15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 b="1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0.15244</cdr:x>
      <cdr:y>0.20993</cdr:y>
    </cdr:to>
    <cdr:sp macro="" textlink="">
      <cdr:nvSpPr>
        <cdr:cNvPr id="17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0.02803</cdr:x>
      <cdr:y>0.92292</cdr:y>
    </cdr:to>
    <cdr:sp macro="" textlink="">
      <cdr:nvSpPr>
        <cdr:cNvPr id="18" name="FRBMDVlineConnector" hidden="1"/>
        <cdr:cNvSpPr/>
      </cdr:nvSpPr>
      <cdr:spPr>
        <a:xfrm xmlns:a="http://schemas.openxmlformats.org/drawingml/2006/main">
          <a:off x="241300" y="802640"/>
          <a:ext cx="1587" cy="50008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0.03837</cdr:y>
    </cdr:to>
    <cdr:sp macro="" textlink="">
      <cdr:nvSpPr>
        <cdr:cNvPr id="21" name="contact" hidden="1"/>
        <cdr:cNvSpPr txBox="1"/>
      </cdr:nvSpPr>
      <cdr:spPr>
        <a:xfrm xmlns:a="http://schemas.openxmlformats.org/drawingml/2006/main">
          <a:off x="50800" y="50800"/>
          <a:ext cx="12700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0.03837</cdr:y>
    </cdr:to>
    <cdr:sp macro="" textlink="">
      <cdr:nvSpPr>
        <cdr:cNvPr id="22" name="source" hidden="1"/>
        <cdr:cNvSpPr txBox="1"/>
      </cdr:nvSpPr>
      <cdr:spPr>
        <a:xfrm xmlns:a="http://schemas.openxmlformats.org/drawingml/2006/main">
          <a:off x="50800" y="50800"/>
          <a:ext cx="12700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4" name="FRBMDSeriesMarkers: average real ffr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0.42404</cdr:x>
      <cdr:y>0.51159</cdr:y>
    </cdr:from>
    <cdr:to>
      <cdr:x>0.59386</cdr:x>
      <cdr:y>0.54911</cdr:y>
    </cdr:to>
    <cdr:sp macro="" textlink="">
      <cdr:nvSpPr>
        <cdr:cNvPr id="25" name="SeriesLabel: average real ffr" hidden="1"/>
        <cdr:cNvSpPr txBox="1"/>
      </cdr:nvSpPr>
      <cdr:spPr>
        <a:xfrm xmlns:a="http://schemas.openxmlformats.org/drawingml/2006/main">
          <a:off x="3674395" y="3216946"/>
          <a:ext cx="147149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latin typeface="Arial"/>
            </a:rPr>
            <a:t>average real ffr</a:t>
          </a:r>
        </a:p>
      </cdr:txBody>
    </cdr:sp>
  </cdr:relSizeAnchor>
  <cdr:relSizeAnchor xmlns:cdr="http://schemas.openxmlformats.org/drawingml/2006/chartDrawing">
    <cdr:from>
      <cdr:x>0.03209</cdr:x>
      <cdr:y>0.442</cdr:y>
    </cdr:from>
    <cdr:to>
      <cdr:x>0.27411</cdr:x>
      <cdr:y>0.52571</cdr:y>
    </cdr:to>
    <cdr:sp macro="" textlink="">
      <cdr:nvSpPr>
        <cdr:cNvPr id="26" name="TextBox 25"/>
        <cdr:cNvSpPr txBox="1"/>
      </cdr:nvSpPr>
      <cdr:spPr>
        <a:xfrm xmlns:a="http://schemas.openxmlformats.org/drawingml/2006/main">
          <a:off x="278103" y="2779379"/>
          <a:ext cx="2097157" cy="526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l"/>
          <a:r>
            <a:rPr lang="en-US" sz="1200">
              <a:latin typeface="Arial" pitchFamily="34" charset="0"/>
              <a:cs typeface="Arial" pitchFamily="34" charset="0"/>
            </a:rPr>
            <a:t>Average real</a:t>
          </a:r>
        </a:p>
        <a:p xmlns:a="http://schemas.openxmlformats.org/drawingml/2006/main">
          <a:pPr algn="l"/>
          <a:r>
            <a:rPr lang="en-US" sz="1200">
              <a:latin typeface="Arial" pitchFamily="34" charset="0"/>
              <a:cs typeface="Arial" pitchFamily="34" charset="0"/>
            </a:rPr>
            <a:t>Federal Funds Rate (1965-2009)</a:t>
          </a:r>
        </a:p>
      </cdr:txBody>
    </cdr:sp>
  </cdr:relSizeAnchor>
  <cdr:relSizeAnchor xmlns:cdr="http://schemas.openxmlformats.org/drawingml/2006/chartDrawing">
    <cdr:from>
      <cdr:x>0.69034</cdr:x>
      <cdr:y>0.51718</cdr:y>
    </cdr:from>
    <cdr:to>
      <cdr:x>0.93236</cdr:x>
      <cdr:y>0.60089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5981967" y="3252096"/>
          <a:ext cx="2097157" cy="526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Two-sided</a:t>
          </a:r>
        </a:p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Laubach-Williams</a:t>
          </a:r>
        </a:p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estimates of R*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0.05251</cdr:y>
    </cdr:to>
    <cdr:sp macro="" textlink="">
      <cdr:nvSpPr>
        <cdr:cNvPr id="28" name="subtitle" hidden="1"/>
        <cdr:cNvSpPr txBox="1"/>
      </cdr:nvSpPr>
      <cdr:spPr>
        <a:xfrm xmlns:a="http://schemas.openxmlformats.org/drawingml/2006/main">
          <a:off x="50800" y="50800"/>
          <a:ext cx="1270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subtitle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29" name="FRBMDSeriesMarkers: 2-sided rstar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0.44089</cdr:x>
      <cdr:y>0.51159</cdr:y>
    </cdr:from>
    <cdr:to>
      <cdr:x>0.58304</cdr:x>
      <cdr:y>0.54911</cdr:y>
    </cdr:to>
    <cdr:sp macro="" textlink="">
      <cdr:nvSpPr>
        <cdr:cNvPr id="30" name="SeriesLabel: 2-sided rstar" hidden="1"/>
        <cdr:cNvSpPr txBox="1"/>
      </cdr:nvSpPr>
      <cdr:spPr>
        <a:xfrm xmlns:a="http://schemas.openxmlformats.org/drawingml/2006/main">
          <a:off x="3820419" y="3216946"/>
          <a:ext cx="123174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latin typeface="Arial"/>
            </a:rPr>
            <a:t>2-sided rstar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1" name="FRBMDSeriesMarkers: 1-sided rstar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0.44089</cdr:x>
      <cdr:y>0.51159</cdr:y>
    </cdr:from>
    <cdr:to>
      <cdr:x>0.58304</cdr:x>
      <cdr:y>0.54911</cdr:y>
    </cdr:to>
    <cdr:sp macro="" textlink="">
      <cdr:nvSpPr>
        <cdr:cNvPr id="32" name="SeriesLabel: 1-sided rstar" hidden="1"/>
        <cdr:cNvSpPr txBox="1"/>
      </cdr:nvSpPr>
      <cdr:spPr>
        <a:xfrm xmlns:a="http://schemas.openxmlformats.org/drawingml/2006/main">
          <a:off x="3820419" y="3216946"/>
          <a:ext cx="123174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latin typeface="Arial"/>
            </a:rPr>
            <a:t>1-sided rstar</a:t>
          </a:r>
        </a:p>
      </cdr:txBody>
    </cdr:sp>
  </cdr:relSizeAnchor>
  <cdr:relSizeAnchor xmlns:cdr="http://schemas.openxmlformats.org/drawingml/2006/chartDrawing">
    <cdr:from>
      <cdr:x>0.45371</cdr:x>
      <cdr:y>0.16405</cdr:y>
    </cdr:from>
    <cdr:to>
      <cdr:x>0.69573</cdr:x>
      <cdr:y>0.24776</cdr:y>
    </cdr:to>
    <cdr:sp macro="" textlink="">
      <cdr:nvSpPr>
        <cdr:cNvPr id="33" name="TextBox 1"/>
        <cdr:cNvSpPr txBox="1"/>
      </cdr:nvSpPr>
      <cdr:spPr>
        <a:xfrm xmlns:a="http://schemas.openxmlformats.org/drawingml/2006/main">
          <a:off x="3931514" y="1031585"/>
          <a:ext cx="2097157" cy="526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One-sided</a:t>
          </a:r>
        </a:p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Laubach-Williams</a:t>
          </a:r>
        </a:p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estimates of R*</a:t>
          </a:r>
        </a:p>
      </cdr:txBody>
    </cdr:sp>
  </cdr:relSizeAnchor>
  <cdr:relSizeAnchor xmlns:cdr="http://schemas.openxmlformats.org/drawingml/2006/chartDrawing">
    <cdr:from>
      <cdr:x>0.03224</cdr:x>
      <cdr:y>0.09937</cdr:y>
    </cdr:from>
    <cdr:to>
      <cdr:x>0.96058</cdr:x>
      <cdr:y>0.09962</cdr:y>
    </cdr:to>
    <cdr:sp macro="" textlink="">
      <cdr:nvSpPr>
        <cdr:cNvPr id="41" name="FRBMDHlineConnector" hidden="1"/>
        <cdr:cNvSpPr/>
      </cdr:nvSpPr>
      <cdr:spPr>
        <a:xfrm xmlns:a="http://schemas.openxmlformats.org/drawingml/2006/main">
          <a:off x="279400" y="624840"/>
          <a:ext cx="8044243" cy="1587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sp>
  </cdr:relSizeAnchor>
  <cdr:relSizeAnchor xmlns:cdr="http://schemas.openxmlformats.org/drawingml/2006/chartDrawing">
    <cdr:from>
      <cdr:x>0.67896</cdr:x>
      <cdr:y>0.15744</cdr:y>
    </cdr:from>
    <cdr:to>
      <cdr:x>0.93737</cdr:x>
      <cdr:y>0.24115</cdr:y>
    </cdr:to>
    <cdr:sp macro="" textlink="">
      <cdr:nvSpPr>
        <cdr:cNvPr id="37" name="TextBox 1"/>
        <cdr:cNvSpPr txBox="1"/>
      </cdr:nvSpPr>
      <cdr:spPr>
        <a:xfrm xmlns:a="http://schemas.openxmlformats.org/drawingml/2006/main">
          <a:off x="5883364" y="989983"/>
          <a:ext cx="2239179" cy="526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US" sz="1200">
              <a:latin typeface="Arial" pitchFamily="34" charset="0"/>
              <a:cs typeface="Arial" pitchFamily="34" charset="0"/>
            </a:rPr>
            <a:t>TIPS</a:t>
          </a:r>
          <a:r>
            <a:rPr lang="en-US" sz="1200" baseline="0">
              <a:latin typeface="Arial" pitchFamily="34" charset="0"/>
              <a:cs typeface="Arial" pitchFamily="34" charset="0"/>
            </a:rPr>
            <a:t> 5-year-forward/</a:t>
          </a:r>
        </a:p>
        <a:p xmlns:a="http://schemas.openxmlformats.org/drawingml/2006/main">
          <a:pPr algn="r"/>
          <a:r>
            <a:rPr lang="en-US" sz="1200" baseline="0">
              <a:latin typeface="Arial" pitchFamily="34" charset="0"/>
              <a:cs typeface="Arial" pitchFamily="34" charset="0"/>
            </a:rPr>
            <a:t>5-year-ahead real rate</a:t>
          </a:r>
        </a:p>
      </cdr:txBody>
    </cdr:sp>
  </cdr:relSizeAnchor>
  <cdr:relSizeAnchor xmlns:cdr="http://schemas.openxmlformats.org/drawingml/2006/chartDrawing">
    <cdr:from>
      <cdr:x>0.80753</cdr:x>
      <cdr:y>0.21563</cdr:y>
    </cdr:from>
    <cdr:to>
      <cdr:x>0.85544</cdr:x>
      <cdr:y>0.29719</cdr:y>
    </cdr:to>
    <cdr:sp macro="" textlink="">
      <cdr:nvSpPr>
        <cdr:cNvPr id="38" name="Straight Arrow Connector 37"/>
        <cdr:cNvSpPr/>
      </cdr:nvSpPr>
      <cdr:spPr>
        <a:xfrm xmlns:a="http://schemas.openxmlformats.org/drawingml/2006/main" rot="5400000">
          <a:off x="6948607" y="1404790"/>
          <a:ext cx="512865" cy="4151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0.15243</cdr:x>
      <cdr:y>0.21004</cdr:y>
    </cdr:to>
    <cdr:sp macro="" textlink="">
      <cdr:nvSpPr>
        <cdr:cNvPr id="36" name="FRBMDSeriesMarkers: 5yf-5ya real ra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0.3945</cdr:x>
      <cdr:y>0.49644</cdr:y>
    </cdr:from>
    <cdr:to>
      <cdr:x>0.57487</cdr:x>
      <cdr:y>0.53397</cdr:y>
    </cdr:to>
    <cdr:sp macro="" textlink="">
      <cdr:nvSpPr>
        <cdr:cNvPr id="39" name="SeriesLabel: 5yf-5ya real rate" hidden="1"/>
        <cdr:cNvSpPr txBox="1"/>
      </cdr:nvSpPr>
      <cdr:spPr>
        <a:xfrm xmlns:a="http://schemas.openxmlformats.org/drawingml/2006/main">
          <a:off x="3418457" y="3121710"/>
          <a:ext cx="1562928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latin typeface="Arial"/>
            </a:rPr>
            <a:t>5yf-5ya real rate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0.11572</cdr:x>
      <cdr:y>0.42629</cdr:y>
    </cdr:from>
    <cdr:to>
      <cdr:x>0.27676</cdr:x>
      <cdr:y>0.48871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02645" y="2682009"/>
          <a:ext cx="1395316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0.49566</cdr:x>
      <cdr:y>0.6069</cdr:y>
    </cdr:from>
    <cdr:to>
      <cdr:x>0.64706</cdr:x>
      <cdr:y>0.66932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294562" y="3818330"/>
          <a:ext cx="1311791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United Kingdom</a:t>
          </a:r>
        </a:p>
      </cdr:txBody>
    </cdr:sp>
  </cdr:relSizeAnchor>
  <cdr:relSizeAnchor xmlns:cdr="http://schemas.openxmlformats.org/drawingml/2006/chartDrawing">
    <cdr:from>
      <cdr:x>0.27869</cdr:x>
      <cdr:y>0.25631</cdr:y>
    </cdr:from>
    <cdr:to>
      <cdr:x>0.41562</cdr:x>
      <cdr:y>0.31873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414671" y="1612566"/>
          <a:ext cx="1186447" cy="392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Euro Area</a:t>
          </a:r>
        </a:p>
      </cdr:txBody>
    </cdr:sp>
  </cdr:relSizeAnchor>
  <cdr:relSizeAnchor xmlns:cdr="http://schemas.openxmlformats.org/drawingml/2006/chartDrawing">
    <cdr:from>
      <cdr:x>0.38284</cdr:x>
      <cdr:y>0.67065</cdr:y>
    </cdr:from>
    <cdr:to>
      <cdr:x>0.51977</cdr:x>
      <cdr:y>0.73306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317074" y="4219428"/>
          <a:ext cx="1186417" cy="3926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Japan</a:t>
          </a:r>
        </a:p>
      </cdr:txBody>
    </cdr:sp>
  </cdr:relSizeAnchor>
  <cdr:relSizeAnchor xmlns:cdr="http://schemas.openxmlformats.org/drawingml/2006/chartDrawing">
    <cdr:from>
      <cdr:x>0.39055</cdr:x>
      <cdr:y>0.43825</cdr:y>
    </cdr:from>
    <cdr:to>
      <cdr:x>0.52748</cdr:x>
      <cdr:y>0.50067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383922" y="2757236"/>
          <a:ext cx="1186417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Canada</a:t>
          </a:r>
        </a:p>
      </cdr:txBody>
    </cdr:sp>
  </cdr:relSizeAnchor>
  <cdr:relSizeAnchor xmlns:cdr="http://schemas.openxmlformats.org/drawingml/2006/chartDrawing">
    <cdr:from>
      <cdr:x>0.60945</cdr:x>
      <cdr:y>0.23107</cdr:y>
    </cdr:from>
    <cdr:to>
      <cdr:x>0.78303</cdr:x>
      <cdr:y>0.29349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280527" y="1453791"/>
          <a:ext cx="1503932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itchFamily="34" charset="0"/>
              <a:cs typeface="Arial" pitchFamily="34" charset="0"/>
            </a:rPr>
            <a:t>September 2009</a:t>
          </a:r>
        </a:p>
        <a:p xmlns:a="http://schemas.openxmlformats.org/drawingml/2006/main">
          <a:r>
            <a:rPr lang="en-US" sz="1200">
              <a:latin typeface="Arial" pitchFamily="34" charset="0"/>
              <a:cs typeface="Arial" pitchFamily="34" charset="0"/>
            </a:rPr>
            <a:t>Consensus Forecasts</a:t>
          </a:r>
        </a:p>
      </cdr:txBody>
    </cdr:sp>
  </cdr:relSizeAnchor>
  <cdr:relSizeAnchor xmlns:cdr="http://schemas.openxmlformats.org/drawingml/2006/chartDrawing">
    <cdr:from>
      <cdr:x>0.01832</cdr:x>
      <cdr:y>0.00133</cdr:y>
    </cdr:from>
    <cdr:to>
      <cdr:x>0.38669</cdr:x>
      <cdr:y>0.09031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58732" y="8366"/>
          <a:ext cx="3191708" cy="55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Real GDP</a:t>
          </a:r>
        </a:p>
        <a:p xmlns:a="http://schemas.openxmlformats.org/drawingml/2006/main">
          <a:r>
            <a:rPr lang="en-US" sz="1300" b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2007Q4</a:t>
          </a:r>
          <a:r>
            <a:rPr lang="en-US" sz="13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= 100</a:t>
          </a:r>
          <a:endParaRPr lang="en-US" sz="13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0.92864</cdr:x>
      <cdr:y>0.0332</cdr:y>
    </cdr:from>
    <cdr:to>
      <cdr:x>1</cdr:x>
      <cdr:y>0.09562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8046116" y="208892"/>
          <a:ext cx="618292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Index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0.01929</cdr:x>
      <cdr:y>0.00797</cdr:y>
    </cdr:from>
    <cdr:to>
      <cdr:x>0.51302</cdr:x>
      <cdr:y>0.07437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7123" y="50143"/>
          <a:ext cx="4277878" cy="417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CPI Inflation</a:t>
          </a:r>
        </a:p>
        <a:p xmlns:a="http://schemas.openxmlformats.org/drawingml/2006/main">
          <a:r>
            <a:rPr lang="en-US" sz="1300" b="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Percent change from four quarters earlier</a:t>
          </a:r>
          <a:endParaRPr lang="en-US" sz="1300" b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0.30762</cdr:x>
      <cdr:y>0.25631</cdr:y>
    </cdr:from>
    <cdr:to>
      <cdr:x>0.49855</cdr:x>
      <cdr:y>0.33068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665388" y="1612574"/>
          <a:ext cx="1654295" cy="467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chemeClr val="tx1"/>
              </a:solidFill>
              <a:latin typeface="Arial" pitchFamily="34" charset="0"/>
              <a:cs typeface="Arial" pitchFamily="34" charset="0"/>
            </a:rPr>
            <a:t>United States</a:t>
          </a:r>
        </a:p>
      </cdr:txBody>
    </cdr:sp>
  </cdr:relSizeAnchor>
  <cdr:relSizeAnchor xmlns:cdr="http://schemas.openxmlformats.org/drawingml/2006/chartDrawing">
    <cdr:from>
      <cdr:x>0.17164</cdr:x>
      <cdr:y>0.53919</cdr:y>
    </cdr:from>
    <cdr:to>
      <cdr:x>0.36257</cdr:x>
      <cdr:y>0.61356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87171" y="3392336"/>
          <a:ext cx="1654296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B050"/>
              </a:solidFill>
              <a:latin typeface="Arial" pitchFamily="34" charset="0"/>
              <a:cs typeface="Arial" pitchFamily="34" charset="0"/>
            </a:rPr>
            <a:t>United Kingdom</a:t>
          </a:r>
        </a:p>
      </cdr:txBody>
    </cdr:sp>
  </cdr:relSizeAnchor>
  <cdr:relSizeAnchor xmlns:cdr="http://schemas.openxmlformats.org/drawingml/2006/chartDrawing">
    <cdr:from>
      <cdr:x>0.18682</cdr:x>
      <cdr:y>0.40899</cdr:y>
    </cdr:from>
    <cdr:to>
      <cdr:x>0.30929</cdr:x>
      <cdr:y>0.45946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618700" y="2573191"/>
          <a:ext cx="1061130" cy="317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Euro Area</a:t>
          </a:r>
        </a:p>
      </cdr:txBody>
    </cdr:sp>
  </cdr:relSizeAnchor>
  <cdr:relSizeAnchor xmlns:cdr="http://schemas.openxmlformats.org/drawingml/2006/chartDrawing">
    <cdr:from>
      <cdr:x>0.04862</cdr:x>
      <cdr:y>0.25892</cdr:y>
    </cdr:from>
    <cdr:to>
      <cdr:x>0.23956</cdr:x>
      <cdr:y>0.33329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21233" y="1629023"/>
          <a:ext cx="1654382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FF0000"/>
              </a:solidFill>
              <a:latin typeface="Arial" pitchFamily="34" charset="0"/>
              <a:cs typeface="Arial" pitchFamily="34" charset="0"/>
            </a:rPr>
            <a:t>Canada</a:t>
          </a:r>
        </a:p>
      </cdr:txBody>
    </cdr:sp>
  </cdr:relSizeAnchor>
  <cdr:relSizeAnchor xmlns:cdr="http://schemas.openxmlformats.org/drawingml/2006/chartDrawing">
    <cdr:from>
      <cdr:x>0.24573</cdr:x>
      <cdr:y>0.71183</cdr:y>
    </cdr:from>
    <cdr:to>
      <cdr:x>0.42124</cdr:x>
      <cdr:y>0.7862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129131" y="4478488"/>
          <a:ext cx="1520690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>
              <a:solidFill>
                <a:schemeClr val="bg2">
                  <a:lumMod val="50000"/>
                </a:schemeClr>
              </a:solidFill>
              <a:latin typeface="Arial" pitchFamily="34" charset="0"/>
              <a:cs typeface="Arial" pitchFamily="34" charset="0"/>
            </a:rPr>
            <a:t>Japan</a:t>
          </a:r>
        </a:p>
      </cdr:txBody>
    </cdr:sp>
  </cdr:relSizeAnchor>
  <cdr:relSizeAnchor xmlns:cdr="http://schemas.openxmlformats.org/drawingml/2006/chartDrawing">
    <cdr:from>
      <cdr:x>0.71382</cdr:x>
      <cdr:y>0.24967</cdr:y>
    </cdr:from>
    <cdr:to>
      <cdr:x>0.9161</cdr:x>
      <cdr:y>0.32404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184828" y="1570802"/>
          <a:ext cx="1752672" cy="467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September 2009</a:t>
          </a:r>
        </a:p>
        <a:p xmlns:a="http://schemas.openxmlformats.org/drawingml/2006/main">
          <a:r>
            <a:rPr lang="en-US" sz="12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Consensus Forecasts</a:t>
          </a:r>
        </a:p>
      </cdr:txBody>
    </cdr:sp>
  </cdr:relSizeAnchor>
  <cdr:relSizeAnchor xmlns:cdr="http://schemas.openxmlformats.org/drawingml/2006/chartDrawing">
    <cdr:from>
      <cdr:x>0.90743</cdr:x>
      <cdr:y>0.04515</cdr:y>
    </cdr:from>
    <cdr:to>
      <cdr:x>1</cdr:x>
      <cdr:y>0.10757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7862303" y="284079"/>
          <a:ext cx="802105" cy="3927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6710" y="25066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0.01928</cdr:x>
      <cdr:y>0.00664</cdr:y>
    </cdr:from>
    <cdr:to>
      <cdr:x>0.51301</cdr:x>
      <cdr:y>0.09827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7078" y="41776"/>
          <a:ext cx="4277878" cy="5764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Short-term</a:t>
          </a:r>
          <a:r>
            <a:rPr lang="en-US" sz="18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en-US" sz="18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Treasury Rates</a:t>
          </a:r>
        </a:p>
        <a:p xmlns:a="http://schemas.openxmlformats.org/drawingml/2006/main">
          <a:r>
            <a:rPr lang="en-US" sz="1300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Monthly average</a:t>
          </a:r>
          <a:endParaRPr lang="en-US" sz="13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0.87367</cdr:x>
      <cdr:y>0.03851</cdr:y>
    </cdr:from>
    <cdr:to>
      <cdr:x>1</cdr:x>
      <cdr:y>0.08083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569869" y="242303"/>
          <a:ext cx="1094538" cy="266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300">
              <a:latin typeface="Arial" pitchFamily="34" charset="0"/>
              <a:cs typeface="Arial" pitchFamily="34" charset="0"/>
            </a:rPr>
            <a:t>Percent</a:t>
          </a:r>
        </a:p>
      </cdr:txBody>
    </cdr:sp>
  </cdr:relSizeAnchor>
  <cdr:relSizeAnchor xmlns:cdr="http://schemas.openxmlformats.org/drawingml/2006/chartDrawing">
    <cdr:from>
      <cdr:x>0.40378</cdr:x>
      <cdr:y>0.30379</cdr:y>
    </cdr:from>
    <cdr:to>
      <cdr:x>0.57254</cdr:x>
      <cdr:y>0.36887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498501" y="1911299"/>
          <a:ext cx="1462206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solidFill>
                <a:srgbClr val="0070C0"/>
              </a:solidFill>
              <a:latin typeface="Arial" pitchFamily="34" charset="0"/>
              <a:cs typeface="Arial" pitchFamily="34" charset="0"/>
            </a:rPr>
            <a:t>Nominal rate</a:t>
          </a:r>
        </a:p>
      </cdr:txBody>
    </cdr:sp>
  </cdr:relSizeAnchor>
  <cdr:relSizeAnchor xmlns:cdr="http://schemas.openxmlformats.org/drawingml/2006/chartDrawing">
    <cdr:from>
      <cdr:x>0.3295</cdr:x>
      <cdr:y>0.58552</cdr:y>
    </cdr:from>
    <cdr:to>
      <cdr:x>0.49826</cdr:x>
      <cdr:y>0.6506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854907" y="3683807"/>
          <a:ext cx="1462205" cy="4094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2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Real rate</a:t>
          </a:r>
        </a:p>
      </cdr:txBody>
    </cdr:sp>
  </cdr:relSizeAnchor>
  <cdr:relSizeAnchor xmlns:cdr="http://schemas.openxmlformats.org/drawingml/2006/chartDrawing">
    <cdr:from>
      <cdr:x>0.01929</cdr:x>
      <cdr:y>0.93493</cdr:y>
    </cdr:from>
    <cdr:to>
      <cdr:x>0.96528</cdr:x>
      <cdr:y>0.98008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7105" y="5882105"/>
          <a:ext cx="8196513" cy="284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000">
              <a:latin typeface="Arial" pitchFamily="34" charset="0"/>
              <a:cs typeface="Arial" pitchFamily="34" charset="0"/>
            </a:rPr>
            <a:t>Notes: Nominal rate</a:t>
          </a:r>
          <a:r>
            <a:rPr lang="en-US" sz="1000" baseline="0">
              <a:latin typeface="Arial" pitchFamily="34" charset="0"/>
              <a:cs typeface="Arial" pitchFamily="34" charset="0"/>
            </a:rPr>
            <a:t> is 3m Treasury bills auction high (Jan. 1931 - present) spliced with short-term Treasury securities (Jan. 1922 - Dec. 1930).</a:t>
          </a:r>
        </a:p>
        <a:p xmlns:a="http://schemas.openxmlformats.org/drawingml/2006/main">
          <a:r>
            <a:rPr lang="en-US" sz="1000" baseline="0">
              <a:latin typeface="Arial" pitchFamily="34" charset="0"/>
              <a:cs typeface="Arial" pitchFamily="34" charset="0"/>
            </a:rPr>
            <a:t>Real rate is nominal rate minus 12m change in headline CPI.</a:t>
          </a:r>
          <a:endParaRPr lang="en-US" sz="10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16710" y="25066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Q143"/>
  <sheetViews>
    <sheetView topLeftCell="C109" workbookViewId="0">
      <selection activeCell="R109" sqref="R1:T1048576"/>
    </sheetView>
  </sheetViews>
  <sheetFormatPr defaultRowHeight="15"/>
  <cols>
    <col min="1" max="1" width="11.7109375" customWidth="1"/>
    <col min="2" max="3" width="11.7109375" style="2" customWidth="1"/>
    <col min="8" max="8" width="11.42578125" customWidth="1"/>
    <col min="11" max="11" width="10.5703125" customWidth="1"/>
    <col min="12" max="12" width="11.28515625" customWidth="1"/>
    <col min="13" max="13" width="10.7109375" bestFit="1" customWidth="1"/>
    <col min="15" max="15" width="9.7109375" bestFit="1" customWidth="1"/>
  </cols>
  <sheetData>
    <row r="1" spans="1:17" ht="15.75">
      <c r="D1" s="3" t="s">
        <v>0</v>
      </c>
      <c r="E1" s="3" t="s">
        <v>1</v>
      </c>
      <c r="F1" s="3" t="s">
        <v>2</v>
      </c>
      <c r="G1" s="3" t="s">
        <v>3</v>
      </c>
      <c r="H1" s="3" t="s">
        <v>13</v>
      </c>
      <c r="I1" s="3" t="s">
        <v>4</v>
      </c>
      <c r="J1" s="3" t="s">
        <v>5</v>
      </c>
      <c r="K1" s="3" t="s">
        <v>6</v>
      </c>
      <c r="L1" s="3" t="s">
        <v>7</v>
      </c>
      <c r="M1" s="3" t="s">
        <v>12</v>
      </c>
      <c r="Q1" t="s">
        <v>14</v>
      </c>
    </row>
    <row r="2" spans="1:17" ht="15.75">
      <c r="A2" s="4">
        <v>36556</v>
      </c>
      <c r="B2" s="6" t="str">
        <f>IF(C2=6,""&amp;YEAR(A2),"")</f>
        <v/>
      </c>
      <c r="C2" s="6">
        <f>MONTH(A2)</f>
        <v>1</v>
      </c>
      <c r="D2" s="2">
        <v>5.75</v>
      </c>
      <c r="E2" s="2">
        <v>4.75</v>
      </c>
      <c r="F2" s="2">
        <v>3.0428571400000002</v>
      </c>
      <c r="G2" s="2">
        <v>5.5</v>
      </c>
      <c r="H2" s="2">
        <v>0.5</v>
      </c>
      <c r="O2" s="1"/>
    </row>
    <row r="3" spans="1:17" ht="15.75">
      <c r="A3" s="4">
        <v>36585</v>
      </c>
      <c r="B3" s="6" t="str">
        <f t="shared" ref="B3:B66" si="0">IF(C3=6,""&amp;YEAR(A3),"")</f>
        <v/>
      </c>
      <c r="C3" s="6">
        <f t="shared" ref="C3:C66" si="1">MONTH(A3)</f>
        <v>2</v>
      </c>
      <c r="D3" s="2">
        <v>6</v>
      </c>
      <c r="E3" s="2">
        <v>5</v>
      </c>
      <c r="F3" s="2">
        <v>3.2757142899999998</v>
      </c>
      <c r="G3" s="2">
        <v>5.74</v>
      </c>
      <c r="H3" s="2">
        <v>0.5</v>
      </c>
      <c r="O3" s="1"/>
    </row>
    <row r="4" spans="1:17" ht="15.75">
      <c r="A4" s="4">
        <v>36616</v>
      </c>
      <c r="B4" s="6" t="str">
        <f t="shared" si="0"/>
        <v/>
      </c>
      <c r="C4" s="6">
        <f t="shared" si="1"/>
        <v>3</v>
      </c>
      <c r="D4" s="2">
        <v>6</v>
      </c>
      <c r="E4" s="2">
        <v>5.25</v>
      </c>
      <c r="F4" s="2">
        <v>3.5104347800000002</v>
      </c>
      <c r="G4" s="2">
        <v>5.84</v>
      </c>
      <c r="H4" s="2">
        <v>0.5</v>
      </c>
      <c r="O4" s="1"/>
    </row>
    <row r="5" spans="1:17" ht="15.75">
      <c r="A5" s="4">
        <v>36646</v>
      </c>
      <c r="B5" s="6" t="str">
        <f t="shared" si="0"/>
        <v/>
      </c>
      <c r="C5" s="6">
        <f t="shared" si="1"/>
        <v>4</v>
      </c>
      <c r="D5" s="2">
        <v>6</v>
      </c>
      <c r="E5" s="2">
        <v>5.25</v>
      </c>
      <c r="F5" s="2">
        <v>3.6850000000000001</v>
      </c>
      <c r="G5" s="2">
        <v>6</v>
      </c>
      <c r="H5" s="2">
        <v>0.5</v>
      </c>
      <c r="O5" s="1"/>
    </row>
    <row r="6" spans="1:17" ht="15.75">
      <c r="A6" s="4">
        <v>36677</v>
      </c>
      <c r="B6" s="6" t="str">
        <f t="shared" si="0"/>
        <v/>
      </c>
      <c r="C6" s="6">
        <f t="shared" si="1"/>
        <v>5</v>
      </c>
      <c r="D6" s="2">
        <v>6</v>
      </c>
      <c r="E6" s="2">
        <v>5.75</v>
      </c>
      <c r="F6" s="2">
        <v>3.92</v>
      </c>
      <c r="G6" s="2">
        <v>6.26</v>
      </c>
      <c r="H6" s="2">
        <v>0.5</v>
      </c>
      <c r="O6" s="1"/>
    </row>
    <row r="7" spans="1:17" ht="15.75">
      <c r="A7" s="4">
        <v>36707</v>
      </c>
      <c r="B7" s="6" t="str">
        <f t="shared" si="0"/>
        <v>2000</v>
      </c>
      <c r="C7" s="6">
        <f t="shared" si="1"/>
        <v>6</v>
      </c>
      <c r="D7" s="2">
        <v>6</v>
      </c>
      <c r="E7" s="2">
        <v>5.75</v>
      </c>
      <c r="F7" s="2">
        <v>4.2945454500000002</v>
      </c>
      <c r="G7" s="2">
        <v>6.5</v>
      </c>
      <c r="H7" s="2">
        <v>0.5</v>
      </c>
      <c r="O7" s="1"/>
    </row>
    <row r="8" spans="1:17" ht="15.75">
      <c r="A8" s="4">
        <v>36738</v>
      </c>
      <c r="B8" s="6" t="str">
        <f t="shared" si="0"/>
        <v/>
      </c>
      <c r="C8" s="6">
        <f t="shared" si="1"/>
        <v>7</v>
      </c>
      <c r="D8" s="2">
        <v>6</v>
      </c>
      <c r="E8" s="2">
        <v>5.75</v>
      </c>
      <c r="F8" s="2">
        <v>4.3085714299999998</v>
      </c>
      <c r="G8" s="2">
        <v>6.5</v>
      </c>
      <c r="H8" s="2">
        <v>0.5</v>
      </c>
      <c r="O8" s="1"/>
    </row>
    <row r="9" spans="1:17" ht="15.75">
      <c r="A9" s="4">
        <v>36769</v>
      </c>
      <c r="B9" s="6" t="str">
        <f t="shared" si="0"/>
        <v/>
      </c>
      <c r="C9" s="6">
        <f t="shared" si="1"/>
        <v>8</v>
      </c>
      <c r="D9" s="2">
        <v>6</v>
      </c>
      <c r="E9" s="2">
        <v>5.75</v>
      </c>
      <c r="F9" s="2">
        <v>4.4191304300000001</v>
      </c>
      <c r="G9" s="2">
        <v>6.5</v>
      </c>
      <c r="H9" s="2">
        <v>0.5</v>
      </c>
      <c r="O9" s="1"/>
    </row>
    <row r="10" spans="1:17" ht="15.75">
      <c r="A10" s="4">
        <v>36799</v>
      </c>
      <c r="B10" s="6" t="str">
        <f t="shared" si="0"/>
        <v/>
      </c>
      <c r="C10" s="6">
        <f t="shared" si="1"/>
        <v>9</v>
      </c>
      <c r="D10" s="2">
        <v>6</v>
      </c>
      <c r="E10" s="2">
        <v>5.75</v>
      </c>
      <c r="F10" s="2">
        <v>4.5904761900000004</v>
      </c>
      <c r="G10" s="2">
        <v>6.5</v>
      </c>
      <c r="H10" s="2">
        <v>0.5</v>
      </c>
      <c r="O10" s="1"/>
    </row>
    <row r="11" spans="1:17" ht="15.75">
      <c r="A11" s="4">
        <v>36830</v>
      </c>
      <c r="B11" s="6" t="str">
        <f t="shared" si="0"/>
        <v/>
      </c>
      <c r="C11" s="6">
        <f t="shared" si="1"/>
        <v>10</v>
      </c>
      <c r="D11" s="2">
        <v>6</v>
      </c>
      <c r="E11" s="2">
        <v>5.75</v>
      </c>
      <c r="F11" s="2">
        <v>4.7627272700000001</v>
      </c>
      <c r="G11" s="2">
        <v>6.5</v>
      </c>
      <c r="H11" s="2">
        <v>0.5</v>
      </c>
      <c r="O11" s="1"/>
    </row>
    <row r="12" spans="1:17" ht="15.75">
      <c r="A12" s="4">
        <v>36860</v>
      </c>
      <c r="B12" s="6" t="str">
        <f t="shared" si="0"/>
        <v/>
      </c>
      <c r="C12" s="6">
        <f t="shared" si="1"/>
        <v>11</v>
      </c>
      <c r="D12" s="2">
        <v>6</v>
      </c>
      <c r="E12" s="2">
        <v>5.75</v>
      </c>
      <c r="F12" s="2">
        <v>4.8290909099999997</v>
      </c>
      <c r="G12" s="2">
        <v>6.5</v>
      </c>
      <c r="H12" s="2">
        <v>0.5</v>
      </c>
      <c r="O12" s="1"/>
    </row>
    <row r="13" spans="1:17" ht="15.75">
      <c r="A13" s="4">
        <v>36891</v>
      </c>
      <c r="B13" s="6" t="str">
        <f t="shared" si="0"/>
        <v/>
      </c>
      <c r="C13" s="6">
        <f t="shared" si="1"/>
        <v>12</v>
      </c>
      <c r="D13" s="2">
        <v>6</v>
      </c>
      <c r="E13" s="2">
        <v>5.75</v>
      </c>
      <c r="F13" s="2">
        <v>4.8247058799999998</v>
      </c>
      <c r="G13" s="2">
        <v>6.5</v>
      </c>
      <c r="H13" s="2">
        <v>0.5</v>
      </c>
      <c r="O13" s="1"/>
    </row>
    <row r="14" spans="1:17" ht="15.75">
      <c r="A14" s="4">
        <v>36922</v>
      </c>
      <c r="B14" s="6" t="str">
        <f t="shared" si="0"/>
        <v/>
      </c>
      <c r="C14" s="6">
        <f t="shared" si="1"/>
        <v>1</v>
      </c>
      <c r="D14" s="2">
        <v>6</v>
      </c>
      <c r="E14" s="2">
        <v>5.5</v>
      </c>
      <c r="F14" s="2">
        <v>4.7519999999999998</v>
      </c>
      <c r="G14" s="2">
        <v>6.02</v>
      </c>
      <c r="H14" s="2">
        <v>0.5</v>
      </c>
      <c r="O14" s="1"/>
    </row>
    <row r="15" spans="1:17" ht="15.75">
      <c r="A15" s="4">
        <v>36950</v>
      </c>
      <c r="B15" s="6" t="str">
        <f t="shared" si="0"/>
        <v/>
      </c>
      <c r="C15" s="6">
        <f t="shared" si="1"/>
        <v>2</v>
      </c>
      <c r="D15" s="2">
        <v>5.75</v>
      </c>
      <c r="E15" s="2">
        <v>5.5</v>
      </c>
      <c r="F15" s="2">
        <v>4.9800000000000004</v>
      </c>
      <c r="G15" s="2">
        <v>5.5</v>
      </c>
      <c r="H15" s="2">
        <v>0.35</v>
      </c>
      <c r="M15" s="1"/>
      <c r="O15" s="1"/>
    </row>
    <row r="16" spans="1:17" ht="15.75">
      <c r="A16" s="4">
        <v>36981</v>
      </c>
      <c r="B16" s="6" t="str">
        <f t="shared" si="0"/>
        <v/>
      </c>
      <c r="C16" s="6">
        <f t="shared" si="1"/>
        <v>3</v>
      </c>
      <c r="D16" s="2">
        <v>5.75</v>
      </c>
      <c r="E16" s="2">
        <v>5</v>
      </c>
      <c r="F16" s="2">
        <v>4.7813636400000004</v>
      </c>
      <c r="G16" s="2">
        <v>5.31</v>
      </c>
      <c r="H16" s="2">
        <v>0.25</v>
      </c>
      <c r="O16" s="1"/>
    </row>
    <row r="17" spans="1:15" ht="15.75">
      <c r="A17" s="4">
        <v>37011</v>
      </c>
      <c r="B17" s="6" t="str">
        <f t="shared" si="0"/>
        <v/>
      </c>
      <c r="C17" s="6">
        <f t="shared" si="1"/>
        <v>4</v>
      </c>
      <c r="D17" s="2">
        <v>5.5</v>
      </c>
      <c r="E17" s="2">
        <v>4.75</v>
      </c>
      <c r="F17" s="2">
        <v>5.0642105300000004</v>
      </c>
      <c r="G17" s="2">
        <v>4.78</v>
      </c>
      <c r="H17" s="2">
        <v>0.25</v>
      </c>
      <c r="O17" s="1"/>
    </row>
    <row r="18" spans="1:15" ht="15.75">
      <c r="A18" s="4">
        <v>37042</v>
      </c>
      <c r="B18" s="6" t="str">
        <f t="shared" si="0"/>
        <v/>
      </c>
      <c r="C18" s="6">
        <f t="shared" si="1"/>
        <v>5</v>
      </c>
      <c r="D18" s="2">
        <v>5.25</v>
      </c>
      <c r="E18" s="2">
        <v>4.5</v>
      </c>
      <c r="F18" s="2">
        <v>4.6536363600000001</v>
      </c>
      <c r="G18" s="2">
        <v>4.2300000000000004</v>
      </c>
      <c r="H18" s="2">
        <v>0.25</v>
      </c>
      <c r="O18" s="1"/>
    </row>
    <row r="19" spans="1:15" ht="15.75">
      <c r="A19" s="4">
        <v>37072</v>
      </c>
      <c r="B19" s="6" t="str">
        <f t="shared" si="0"/>
        <v>2001</v>
      </c>
      <c r="C19" s="6">
        <f t="shared" si="1"/>
        <v>6</v>
      </c>
      <c r="D19" s="2">
        <v>5.25</v>
      </c>
      <c r="E19" s="2">
        <v>4.5</v>
      </c>
      <c r="F19" s="2">
        <v>4.54</v>
      </c>
      <c r="G19" s="2">
        <v>3.97</v>
      </c>
      <c r="H19" s="2">
        <v>0.25</v>
      </c>
      <c r="O19" s="1"/>
    </row>
    <row r="20" spans="1:15" ht="15.75">
      <c r="A20" s="4">
        <v>37103</v>
      </c>
      <c r="B20" s="6" t="str">
        <f t="shared" si="0"/>
        <v/>
      </c>
      <c r="C20" s="6">
        <f t="shared" si="1"/>
        <v>7</v>
      </c>
      <c r="D20" s="2">
        <v>5.25</v>
      </c>
      <c r="E20" s="2">
        <v>4.25</v>
      </c>
      <c r="F20" s="2">
        <v>4.5052380999999997</v>
      </c>
      <c r="G20" s="2">
        <v>3.75</v>
      </c>
      <c r="H20" s="2">
        <v>0.25</v>
      </c>
      <c r="O20" s="1"/>
    </row>
    <row r="21" spans="1:15" ht="15.75">
      <c r="A21" s="4">
        <v>37134</v>
      </c>
      <c r="B21" s="6" t="str">
        <f t="shared" si="0"/>
        <v/>
      </c>
      <c r="C21" s="6">
        <f t="shared" si="1"/>
        <v>8</v>
      </c>
      <c r="D21" s="2">
        <v>5</v>
      </c>
      <c r="E21" s="2">
        <v>4</v>
      </c>
      <c r="F21" s="2">
        <v>4.4909090899999997</v>
      </c>
      <c r="G21" s="2">
        <v>3.66</v>
      </c>
      <c r="H21" s="2">
        <v>0.25</v>
      </c>
      <c r="O21" s="1"/>
    </row>
    <row r="22" spans="1:15" ht="15.75">
      <c r="A22" s="4">
        <v>37164</v>
      </c>
      <c r="B22" s="6" t="str">
        <f t="shared" si="0"/>
        <v/>
      </c>
      <c r="C22" s="6">
        <f t="shared" si="1"/>
        <v>9</v>
      </c>
      <c r="D22" s="2">
        <v>4.75</v>
      </c>
      <c r="E22" s="2">
        <v>3.5</v>
      </c>
      <c r="F22" s="2">
        <v>3.9816666700000001</v>
      </c>
      <c r="G22" s="2">
        <v>3.27</v>
      </c>
      <c r="H22" s="2">
        <v>0.1</v>
      </c>
      <c r="O22" s="1"/>
    </row>
    <row r="23" spans="1:15" ht="15.75">
      <c r="A23" s="4">
        <v>37195</v>
      </c>
      <c r="B23" s="6" t="str">
        <f t="shared" si="0"/>
        <v/>
      </c>
      <c r="C23" s="6">
        <f t="shared" si="1"/>
        <v>10</v>
      </c>
      <c r="D23" s="2">
        <v>4.5</v>
      </c>
      <c r="E23" s="2">
        <v>2.75</v>
      </c>
      <c r="F23" s="2">
        <v>3.97130435</v>
      </c>
      <c r="G23" s="2">
        <v>2.52</v>
      </c>
      <c r="H23" s="2">
        <v>0.1</v>
      </c>
      <c r="O23" s="1"/>
    </row>
    <row r="24" spans="1:15" ht="15.75">
      <c r="A24" s="4">
        <v>37225</v>
      </c>
      <c r="B24" s="6" t="str">
        <f t="shared" si="0"/>
        <v/>
      </c>
      <c r="C24" s="6">
        <f t="shared" si="1"/>
        <v>11</v>
      </c>
      <c r="D24" s="2">
        <v>4</v>
      </c>
      <c r="E24" s="2">
        <v>2.25</v>
      </c>
      <c r="F24" s="2">
        <v>3.4952380999999999</v>
      </c>
      <c r="G24" s="2">
        <v>2.08</v>
      </c>
      <c r="H24" s="2">
        <v>0.1</v>
      </c>
      <c r="O24" s="1"/>
    </row>
    <row r="25" spans="1:15" ht="15.75">
      <c r="A25" s="4">
        <v>37256</v>
      </c>
      <c r="B25" s="6" t="str">
        <f t="shared" si="0"/>
        <v/>
      </c>
      <c r="C25" s="6">
        <f t="shared" si="1"/>
        <v>12</v>
      </c>
      <c r="D25" s="2">
        <v>4</v>
      </c>
      <c r="E25" s="2">
        <v>2.25</v>
      </c>
      <c r="F25" s="2">
        <v>3.3388888900000002</v>
      </c>
      <c r="G25" s="2">
        <v>1.83</v>
      </c>
      <c r="H25" s="2">
        <v>0.1</v>
      </c>
      <c r="O25" s="1"/>
    </row>
    <row r="26" spans="1:15" ht="15.75">
      <c r="A26" s="4">
        <v>37287</v>
      </c>
      <c r="B26" s="6" t="str">
        <f t="shared" si="0"/>
        <v/>
      </c>
      <c r="C26" s="6">
        <f t="shared" si="1"/>
        <v>1</v>
      </c>
      <c r="D26" s="2">
        <v>4</v>
      </c>
      <c r="E26" s="2">
        <v>2</v>
      </c>
      <c r="F26" s="2">
        <v>3.2936363599999998</v>
      </c>
      <c r="G26" s="2">
        <v>1.75</v>
      </c>
      <c r="H26" s="2">
        <v>0.1</v>
      </c>
      <c r="M26" s="1"/>
      <c r="O26" s="1"/>
    </row>
    <row r="27" spans="1:15" ht="15.75">
      <c r="A27" s="4">
        <v>37315</v>
      </c>
      <c r="B27" s="6" t="str">
        <f t="shared" si="0"/>
        <v/>
      </c>
      <c r="C27" s="6">
        <f t="shared" si="1"/>
        <v>2</v>
      </c>
      <c r="D27" s="2">
        <v>4</v>
      </c>
      <c r="E27" s="2">
        <v>2</v>
      </c>
      <c r="F27" s="2">
        <v>3.2829999999999999</v>
      </c>
      <c r="G27" s="2">
        <v>1.75</v>
      </c>
      <c r="H27" s="2">
        <v>0.1</v>
      </c>
      <c r="M27" s="1"/>
      <c r="O27" s="1"/>
    </row>
    <row r="28" spans="1:15" ht="15.75">
      <c r="A28" s="4">
        <v>37346</v>
      </c>
      <c r="B28" s="6" t="str">
        <f t="shared" si="0"/>
        <v/>
      </c>
      <c r="C28" s="6">
        <f t="shared" si="1"/>
        <v>3</v>
      </c>
      <c r="D28" s="2">
        <v>4</v>
      </c>
      <c r="E28" s="2">
        <v>2</v>
      </c>
      <c r="F28" s="2">
        <v>3.2672222199999998</v>
      </c>
      <c r="G28" s="2">
        <v>1.75</v>
      </c>
      <c r="H28" s="2">
        <v>0.1</v>
      </c>
      <c r="O28" s="1"/>
    </row>
    <row r="29" spans="1:15" ht="15.75">
      <c r="A29" s="4">
        <v>37376</v>
      </c>
      <c r="B29" s="6" t="str">
        <f t="shared" si="0"/>
        <v/>
      </c>
      <c r="C29" s="6">
        <f t="shared" si="1"/>
        <v>4</v>
      </c>
      <c r="D29" s="2">
        <v>4</v>
      </c>
      <c r="E29" s="2">
        <v>2.25</v>
      </c>
      <c r="F29" s="2">
        <v>3.3195454500000001</v>
      </c>
      <c r="G29" s="2">
        <v>1.75</v>
      </c>
      <c r="H29" s="2">
        <v>0.1</v>
      </c>
      <c r="M29" s="1"/>
      <c r="O29" s="2"/>
    </row>
    <row r="30" spans="1:15" ht="15.75">
      <c r="A30" s="4">
        <v>37407</v>
      </c>
      <c r="B30" s="6" t="str">
        <f t="shared" si="0"/>
        <v/>
      </c>
      <c r="C30" s="6">
        <f t="shared" si="1"/>
        <v>5</v>
      </c>
      <c r="D30" s="2">
        <v>4</v>
      </c>
      <c r="E30" s="2">
        <v>2.25</v>
      </c>
      <c r="F30" s="2">
        <v>3.3129411800000002</v>
      </c>
      <c r="G30" s="2">
        <v>1.75</v>
      </c>
      <c r="H30" s="2">
        <v>0.1</v>
      </c>
      <c r="O30" s="1"/>
    </row>
    <row r="31" spans="1:15" ht="15.75">
      <c r="A31" s="4">
        <v>37437</v>
      </c>
      <c r="B31" s="6" t="str">
        <f t="shared" si="0"/>
        <v>2002</v>
      </c>
      <c r="C31" s="6">
        <f t="shared" si="1"/>
        <v>6</v>
      </c>
      <c r="D31" s="2">
        <v>4</v>
      </c>
      <c r="E31" s="2">
        <v>2.5</v>
      </c>
      <c r="F31" s="2">
        <v>3.3522222199999998</v>
      </c>
      <c r="G31" s="2">
        <v>1.75</v>
      </c>
      <c r="H31" s="2">
        <v>0.1</v>
      </c>
      <c r="O31" s="2"/>
    </row>
    <row r="32" spans="1:15" ht="15.75">
      <c r="A32" s="4">
        <v>37468</v>
      </c>
      <c r="B32" s="6" t="str">
        <f t="shared" si="0"/>
        <v/>
      </c>
      <c r="C32" s="6">
        <f t="shared" si="1"/>
        <v>7</v>
      </c>
      <c r="D32" s="2">
        <v>4</v>
      </c>
      <c r="E32" s="2">
        <v>2.75</v>
      </c>
      <c r="F32" s="2">
        <v>3.3050000000000002</v>
      </c>
      <c r="G32" s="2">
        <v>1.75</v>
      </c>
      <c r="H32" s="2">
        <v>0.1</v>
      </c>
      <c r="O32" s="1"/>
    </row>
    <row r="33" spans="1:15" ht="15.75">
      <c r="A33" s="4">
        <v>37499</v>
      </c>
      <c r="B33" s="6" t="str">
        <f t="shared" si="0"/>
        <v/>
      </c>
      <c r="C33" s="6">
        <f t="shared" si="1"/>
        <v>8</v>
      </c>
      <c r="D33" s="2">
        <v>4</v>
      </c>
      <c r="E33" s="2">
        <v>2.75</v>
      </c>
      <c r="F33" s="2">
        <v>3.2927272699999999</v>
      </c>
      <c r="G33" s="2">
        <v>1.75</v>
      </c>
      <c r="H33" s="2">
        <v>0.1</v>
      </c>
      <c r="O33" s="1"/>
    </row>
    <row r="34" spans="1:15" ht="15.75">
      <c r="A34" s="4">
        <v>37529</v>
      </c>
      <c r="B34" s="6" t="str">
        <f t="shared" si="0"/>
        <v/>
      </c>
      <c r="C34" s="6">
        <f t="shared" si="1"/>
        <v>9</v>
      </c>
      <c r="D34" s="2">
        <v>4</v>
      </c>
      <c r="E34" s="2">
        <v>2.75</v>
      </c>
      <c r="F34" s="2">
        <v>3.31857143</v>
      </c>
      <c r="G34" s="2">
        <v>1.75</v>
      </c>
      <c r="H34" s="2">
        <v>0.1</v>
      </c>
      <c r="O34" s="1"/>
    </row>
    <row r="35" spans="1:15" ht="15.75">
      <c r="A35" s="4">
        <v>37560</v>
      </c>
      <c r="B35" s="6" t="str">
        <f t="shared" si="0"/>
        <v/>
      </c>
      <c r="C35" s="6">
        <f t="shared" si="1"/>
        <v>10</v>
      </c>
      <c r="D35" s="2">
        <v>4</v>
      </c>
      <c r="E35" s="2">
        <v>2.75</v>
      </c>
      <c r="F35" s="2">
        <v>3.3004347799999998</v>
      </c>
      <c r="G35" s="2">
        <v>1.75</v>
      </c>
      <c r="H35" s="2">
        <v>0.1</v>
      </c>
      <c r="O35" s="1"/>
    </row>
    <row r="36" spans="1:15" ht="15.75">
      <c r="A36" s="4">
        <v>37590</v>
      </c>
      <c r="B36" s="6" t="str">
        <f t="shared" si="0"/>
        <v/>
      </c>
      <c r="C36" s="6">
        <f t="shared" si="1"/>
        <v>11</v>
      </c>
      <c r="D36" s="2">
        <v>4</v>
      </c>
      <c r="E36" s="2">
        <v>2.75</v>
      </c>
      <c r="F36" s="2">
        <v>3.3042857099999998</v>
      </c>
      <c r="G36" s="2">
        <v>1.33</v>
      </c>
      <c r="H36" s="2">
        <v>0.1</v>
      </c>
      <c r="O36" s="1"/>
    </row>
    <row r="37" spans="1:15" ht="15.75">
      <c r="A37" s="4">
        <v>37621</v>
      </c>
      <c r="B37" s="6" t="str">
        <f t="shared" si="0"/>
        <v/>
      </c>
      <c r="C37" s="6">
        <f t="shared" si="1"/>
        <v>12</v>
      </c>
      <c r="D37" s="2">
        <v>4</v>
      </c>
      <c r="E37" s="2">
        <v>2.75</v>
      </c>
      <c r="F37" s="2">
        <v>3.0923809499999999</v>
      </c>
      <c r="G37" s="2">
        <v>1.25</v>
      </c>
      <c r="H37" s="2">
        <v>0.1</v>
      </c>
      <c r="O37" s="1"/>
    </row>
    <row r="38" spans="1:15" ht="15.75">
      <c r="A38" s="4">
        <v>37652</v>
      </c>
      <c r="B38" s="6" t="str">
        <f t="shared" si="0"/>
        <v/>
      </c>
      <c r="C38" s="6">
        <f t="shared" si="1"/>
        <v>1</v>
      </c>
      <c r="D38" s="2">
        <v>4</v>
      </c>
      <c r="E38" s="2">
        <v>2.75</v>
      </c>
      <c r="F38" s="2">
        <v>2.78681818</v>
      </c>
      <c r="G38" s="2">
        <v>1.25</v>
      </c>
      <c r="H38" s="2">
        <v>0.1</v>
      </c>
      <c r="O38" s="1"/>
    </row>
    <row r="39" spans="1:15" ht="15.75">
      <c r="A39" s="4">
        <v>37680</v>
      </c>
      <c r="B39" s="6" t="str">
        <f t="shared" si="0"/>
        <v/>
      </c>
      <c r="C39" s="6">
        <f t="shared" si="1"/>
        <v>2</v>
      </c>
      <c r="D39" s="2">
        <v>3.75</v>
      </c>
      <c r="E39" s="2">
        <v>2.75</v>
      </c>
      <c r="F39" s="2">
        <v>2.7635000000000001</v>
      </c>
      <c r="G39" s="2">
        <v>1.25</v>
      </c>
      <c r="H39" s="2">
        <v>0.1</v>
      </c>
      <c r="O39" s="1"/>
    </row>
    <row r="40" spans="1:15" ht="15.75">
      <c r="A40" s="4">
        <v>37711</v>
      </c>
      <c r="B40" s="6" t="str">
        <f t="shared" si="0"/>
        <v/>
      </c>
      <c r="C40" s="6">
        <f t="shared" si="1"/>
        <v>3</v>
      </c>
      <c r="D40" s="2">
        <v>3.75</v>
      </c>
      <c r="E40" s="2">
        <v>3</v>
      </c>
      <c r="F40" s="2">
        <v>2.7490476199999998</v>
      </c>
      <c r="G40" s="2">
        <v>1.25</v>
      </c>
      <c r="H40" s="2">
        <v>0.1</v>
      </c>
    </row>
    <row r="41" spans="1:15" ht="15.75">
      <c r="A41" s="4">
        <v>37741</v>
      </c>
      <c r="B41" s="6" t="str">
        <f t="shared" si="0"/>
        <v/>
      </c>
      <c r="C41" s="6">
        <f t="shared" si="1"/>
        <v>4</v>
      </c>
      <c r="D41" s="2">
        <v>3.75</v>
      </c>
      <c r="E41" s="2">
        <v>3.25</v>
      </c>
      <c r="F41" s="2">
        <v>2.5642857100000001</v>
      </c>
      <c r="G41" s="2">
        <v>1.25</v>
      </c>
      <c r="H41" s="2">
        <v>0.1</v>
      </c>
    </row>
    <row r="42" spans="1:15" ht="15.75">
      <c r="A42" s="4">
        <v>37772</v>
      </c>
      <c r="B42" s="6" t="str">
        <f t="shared" si="0"/>
        <v/>
      </c>
      <c r="C42" s="6">
        <f t="shared" si="1"/>
        <v>5</v>
      </c>
      <c r="D42" s="2">
        <v>3.75</v>
      </c>
      <c r="E42" s="2">
        <v>3.25</v>
      </c>
      <c r="F42" s="2">
        <v>2.56090909</v>
      </c>
      <c r="G42" s="2">
        <v>1.25</v>
      </c>
      <c r="H42" s="2">
        <v>0.1</v>
      </c>
    </row>
    <row r="43" spans="1:15" ht="15.75">
      <c r="A43" s="4">
        <v>37802</v>
      </c>
      <c r="B43" s="6" t="str">
        <f t="shared" si="0"/>
        <v>2003</v>
      </c>
      <c r="C43" s="6">
        <f t="shared" si="1"/>
        <v>6</v>
      </c>
      <c r="D43" s="2">
        <v>3.75</v>
      </c>
      <c r="E43" s="2">
        <v>3.25</v>
      </c>
      <c r="F43" s="2">
        <v>2.2133333300000002</v>
      </c>
      <c r="G43" s="2">
        <v>1.2</v>
      </c>
      <c r="H43" s="2">
        <v>0.1</v>
      </c>
    </row>
    <row r="44" spans="1:15" ht="15.75">
      <c r="A44" s="4">
        <v>37833</v>
      </c>
      <c r="B44" s="6" t="str">
        <f t="shared" si="0"/>
        <v/>
      </c>
      <c r="C44" s="6">
        <f t="shared" si="1"/>
        <v>7</v>
      </c>
      <c r="D44" s="2">
        <v>3.5</v>
      </c>
      <c r="E44" s="2">
        <v>3</v>
      </c>
      <c r="F44" s="2">
        <v>2.0763636399999998</v>
      </c>
      <c r="G44" s="2">
        <v>1</v>
      </c>
      <c r="H44" s="2">
        <v>0.1</v>
      </c>
    </row>
    <row r="45" spans="1:15" ht="15.75">
      <c r="A45" s="4">
        <v>37864</v>
      </c>
      <c r="B45" s="6" t="str">
        <f t="shared" si="0"/>
        <v/>
      </c>
      <c r="C45" s="6">
        <f t="shared" si="1"/>
        <v>8</v>
      </c>
      <c r="D45" s="2">
        <v>3.5</v>
      </c>
      <c r="E45" s="2">
        <v>3</v>
      </c>
      <c r="F45" s="2">
        <v>2.0980952400000001</v>
      </c>
      <c r="G45" s="2">
        <v>1</v>
      </c>
      <c r="H45" s="2">
        <v>0.1</v>
      </c>
    </row>
    <row r="46" spans="1:15" ht="15.75">
      <c r="A46" s="4">
        <v>37894</v>
      </c>
      <c r="B46" s="6" t="str">
        <f t="shared" si="0"/>
        <v/>
      </c>
      <c r="C46" s="6">
        <f t="shared" si="1"/>
        <v>9</v>
      </c>
      <c r="D46" s="2">
        <v>3.5</v>
      </c>
      <c r="E46" s="2">
        <v>2.75</v>
      </c>
      <c r="F46" s="2">
        <v>2.01761905</v>
      </c>
      <c r="G46" s="2">
        <v>1</v>
      </c>
      <c r="H46" s="2">
        <v>0.1</v>
      </c>
    </row>
    <row r="47" spans="1:15" ht="15.75">
      <c r="A47" s="4">
        <v>37925</v>
      </c>
      <c r="B47" s="6" t="str">
        <f t="shared" si="0"/>
        <v/>
      </c>
      <c r="C47" s="6">
        <f t="shared" si="1"/>
        <v>10</v>
      </c>
      <c r="D47" s="2">
        <v>3.5</v>
      </c>
      <c r="E47" s="2">
        <v>2.75</v>
      </c>
      <c r="F47" s="2">
        <v>2.0147826100000001</v>
      </c>
      <c r="G47" s="2">
        <v>1</v>
      </c>
      <c r="H47" s="2">
        <v>0.1</v>
      </c>
    </row>
    <row r="48" spans="1:15" ht="15.75">
      <c r="A48" s="4">
        <v>37955</v>
      </c>
      <c r="B48" s="6" t="str">
        <f t="shared" si="0"/>
        <v/>
      </c>
      <c r="C48" s="6">
        <f t="shared" si="1"/>
        <v>11</v>
      </c>
      <c r="D48" s="2">
        <v>3.75</v>
      </c>
      <c r="E48" s="2">
        <v>2.75</v>
      </c>
      <c r="F48" s="2">
        <v>1.9730000000000001</v>
      </c>
      <c r="G48" s="2">
        <v>1</v>
      </c>
      <c r="H48" s="2">
        <v>0.1</v>
      </c>
    </row>
    <row r="49" spans="1:8" ht="15.75">
      <c r="A49" s="4">
        <v>37986</v>
      </c>
      <c r="B49" s="6" t="str">
        <f t="shared" si="0"/>
        <v/>
      </c>
      <c r="C49" s="6">
        <f t="shared" si="1"/>
        <v>12</v>
      </c>
      <c r="D49" s="2">
        <v>3.75</v>
      </c>
      <c r="E49" s="2">
        <v>2.75</v>
      </c>
      <c r="F49" s="2">
        <v>2.07608696</v>
      </c>
      <c r="G49" s="2">
        <v>1</v>
      </c>
      <c r="H49" s="2">
        <v>0.1</v>
      </c>
    </row>
    <row r="50" spans="1:8" ht="15.75">
      <c r="A50" s="4">
        <v>38017</v>
      </c>
      <c r="B50" s="6" t="str">
        <f t="shared" si="0"/>
        <v/>
      </c>
      <c r="C50" s="6">
        <f t="shared" si="1"/>
        <v>1</v>
      </c>
      <c r="D50" s="2">
        <v>3.75</v>
      </c>
      <c r="E50" s="2">
        <v>2.5</v>
      </c>
      <c r="F50" s="2">
        <v>2.0214285699999999</v>
      </c>
      <c r="G50" s="2">
        <v>1</v>
      </c>
      <c r="H50" s="2">
        <v>0.1</v>
      </c>
    </row>
    <row r="51" spans="1:8" ht="15.75">
      <c r="A51" s="4">
        <v>38046</v>
      </c>
      <c r="B51" s="6" t="str">
        <f t="shared" si="0"/>
        <v/>
      </c>
      <c r="C51" s="6">
        <f t="shared" si="1"/>
        <v>2</v>
      </c>
      <c r="D51" s="2">
        <v>4</v>
      </c>
      <c r="E51" s="2">
        <v>2.5</v>
      </c>
      <c r="F51" s="2">
        <v>2.0314999999999999</v>
      </c>
      <c r="G51" s="2">
        <v>1</v>
      </c>
      <c r="H51" s="2">
        <v>0.1</v>
      </c>
    </row>
    <row r="52" spans="1:8" ht="15.75">
      <c r="A52" s="4">
        <v>38077</v>
      </c>
      <c r="B52" s="6" t="str">
        <f t="shared" si="0"/>
        <v/>
      </c>
      <c r="C52" s="6">
        <f t="shared" si="1"/>
        <v>3</v>
      </c>
      <c r="D52" s="2">
        <v>4</v>
      </c>
      <c r="E52" s="2">
        <v>2.25</v>
      </c>
      <c r="F52" s="2">
        <v>2.0056521699999998</v>
      </c>
      <c r="G52" s="2">
        <v>1</v>
      </c>
      <c r="H52" s="2">
        <v>0.1</v>
      </c>
    </row>
    <row r="53" spans="1:8" ht="15.75">
      <c r="A53" s="4">
        <v>38107</v>
      </c>
      <c r="B53" s="6" t="str">
        <f t="shared" si="0"/>
        <v/>
      </c>
      <c r="C53" s="6">
        <f t="shared" si="1"/>
        <v>4</v>
      </c>
      <c r="D53" s="2">
        <v>4</v>
      </c>
      <c r="E53" s="2">
        <v>2</v>
      </c>
      <c r="F53" s="2">
        <v>2.0761904800000002</v>
      </c>
      <c r="G53" s="2">
        <v>1</v>
      </c>
      <c r="H53" s="2">
        <v>0.1</v>
      </c>
    </row>
    <row r="54" spans="1:8" ht="15.75">
      <c r="A54" s="4">
        <v>38138</v>
      </c>
      <c r="B54" s="6" t="str">
        <f t="shared" si="0"/>
        <v/>
      </c>
      <c r="C54" s="6">
        <f t="shared" si="1"/>
        <v>5</v>
      </c>
      <c r="D54" s="2">
        <v>4.25</v>
      </c>
      <c r="E54" s="2">
        <v>2</v>
      </c>
      <c r="F54" s="2">
        <v>2.0152380999999999</v>
      </c>
      <c r="G54" s="2">
        <v>1</v>
      </c>
      <c r="H54" s="2">
        <v>0.1</v>
      </c>
    </row>
    <row r="55" spans="1:8" ht="15.75">
      <c r="A55" s="4">
        <v>38168</v>
      </c>
      <c r="B55" s="6" t="str">
        <f t="shared" si="0"/>
        <v>2004</v>
      </c>
      <c r="C55" s="6">
        <f t="shared" si="1"/>
        <v>6</v>
      </c>
      <c r="D55" s="2">
        <v>4.5</v>
      </c>
      <c r="E55" s="2">
        <v>2</v>
      </c>
      <c r="F55" s="2">
        <v>2.0277272700000002</v>
      </c>
      <c r="G55" s="2">
        <v>1.01</v>
      </c>
      <c r="H55" s="2">
        <v>0.1</v>
      </c>
    </row>
    <row r="56" spans="1:8" ht="15.75">
      <c r="A56" s="4">
        <v>38199</v>
      </c>
      <c r="B56" s="6" t="str">
        <f t="shared" si="0"/>
        <v/>
      </c>
      <c r="C56" s="6">
        <f t="shared" si="1"/>
        <v>7</v>
      </c>
      <c r="D56" s="2">
        <v>4.5</v>
      </c>
      <c r="E56" s="2">
        <v>2</v>
      </c>
      <c r="F56" s="2">
        <v>2.0690476200000001</v>
      </c>
      <c r="G56" s="2">
        <v>1.25</v>
      </c>
      <c r="H56" s="2">
        <v>0.1</v>
      </c>
    </row>
    <row r="57" spans="1:8" ht="15.75">
      <c r="A57" s="4">
        <v>38230</v>
      </c>
      <c r="B57" s="6" t="str">
        <f t="shared" si="0"/>
        <v/>
      </c>
      <c r="C57" s="6">
        <f t="shared" si="1"/>
        <v>8</v>
      </c>
      <c r="D57" s="2">
        <v>4.75</v>
      </c>
      <c r="E57" s="2">
        <v>2</v>
      </c>
      <c r="F57" s="2">
        <v>2.0404761900000001</v>
      </c>
      <c r="G57" s="2">
        <v>1.43</v>
      </c>
      <c r="H57" s="2">
        <v>0.1</v>
      </c>
    </row>
    <row r="58" spans="1:8" ht="15.75">
      <c r="A58" s="4">
        <v>38260</v>
      </c>
      <c r="B58" s="6" t="str">
        <f t="shared" si="0"/>
        <v/>
      </c>
      <c r="C58" s="6">
        <f t="shared" si="1"/>
        <v>9</v>
      </c>
      <c r="D58" s="2">
        <v>4.75</v>
      </c>
      <c r="E58" s="2">
        <v>2.25</v>
      </c>
      <c r="F58" s="2">
        <v>2.0518181800000002</v>
      </c>
      <c r="G58" s="2">
        <v>1.58</v>
      </c>
      <c r="H58" s="2">
        <v>0.1</v>
      </c>
    </row>
    <row r="59" spans="1:8" ht="15.75">
      <c r="A59" s="4">
        <v>38291</v>
      </c>
      <c r="B59" s="6" t="str">
        <f t="shared" si="0"/>
        <v/>
      </c>
      <c r="C59" s="6">
        <f t="shared" si="1"/>
        <v>10</v>
      </c>
      <c r="D59" s="2">
        <v>4.75</v>
      </c>
      <c r="E59" s="2">
        <v>2.5</v>
      </c>
      <c r="F59" s="2">
        <v>2.1114285700000002</v>
      </c>
      <c r="G59" s="2">
        <v>1.75</v>
      </c>
      <c r="H59" s="2">
        <v>0.1</v>
      </c>
    </row>
    <row r="60" spans="1:8" ht="15.75">
      <c r="A60" s="4">
        <v>38321</v>
      </c>
      <c r="B60" s="6" t="str">
        <f t="shared" si="0"/>
        <v/>
      </c>
      <c r="C60" s="6">
        <f t="shared" si="1"/>
        <v>11</v>
      </c>
      <c r="D60" s="2">
        <v>4.75</v>
      </c>
      <c r="E60" s="2">
        <v>2.5</v>
      </c>
      <c r="F60" s="2">
        <v>2.0857142899999999</v>
      </c>
      <c r="G60" s="2">
        <v>1.93</v>
      </c>
      <c r="H60" s="2">
        <v>0.1</v>
      </c>
    </row>
    <row r="61" spans="1:8" ht="15.75">
      <c r="A61" s="4">
        <v>38352</v>
      </c>
      <c r="B61" s="6" t="str">
        <f t="shared" si="0"/>
        <v/>
      </c>
      <c r="C61" s="6">
        <f t="shared" si="1"/>
        <v>12</v>
      </c>
      <c r="D61" s="2">
        <v>4.75</v>
      </c>
      <c r="E61" s="2">
        <v>2.5</v>
      </c>
      <c r="F61" s="2">
        <v>2.05095238</v>
      </c>
      <c r="G61" s="2">
        <v>2.15</v>
      </c>
      <c r="H61" s="2">
        <v>0.1</v>
      </c>
    </row>
    <row r="62" spans="1:8" ht="15.75">
      <c r="A62" s="4">
        <v>38383</v>
      </c>
      <c r="B62" s="6" t="str">
        <f t="shared" si="0"/>
        <v/>
      </c>
      <c r="C62" s="6">
        <f t="shared" si="1"/>
        <v>1</v>
      </c>
      <c r="D62" s="2">
        <v>4.75</v>
      </c>
      <c r="E62" s="2">
        <v>2.5</v>
      </c>
      <c r="F62" s="2">
        <v>2.0771428599999999</v>
      </c>
      <c r="G62" s="2">
        <v>2.25</v>
      </c>
      <c r="H62" s="2">
        <v>0.1</v>
      </c>
    </row>
    <row r="63" spans="1:8" ht="15.75">
      <c r="A63" s="4">
        <v>38411</v>
      </c>
      <c r="B63" s="6" t="str">
        <f t="shared" si="0"/>
        <v/>
      </c>
      <c r="C63" s="6">
        <f t="shared" si="1"/>
        <v>2</v>
      </c>
      <c r="D63" s="2">
        <v>4.75</v>
      </c>
      <c r="E63" s="2">
        <v>2.5</v>
      </c>
      <c r="F63" s="2">
        <v>2.0578947400000001</v>
      </c>
      <c r="G63" s="2">
        <v>2.4900000000000002</v>
      </c>
      <c r="H63" s="2">
        <v>0.1</v>
      </c>
    </row>
    <row r="64" spans="1:8" ht="15.75">
      <c r="A64" s="4">
        <v>38442</v>
      </c>
      <c r="B64" s="6" t="str">
        <f t="shared" si="0"/>
        <v/>
      </c>
      <c r="C64" s="6">
        <f t="shared" si="1"/>
        <v>3</v>
      </c>
      <c r="D64" s="2">
        <v>4.75</v>
      </c>
      <c r="E64" s="2">
        <v>2.5</v>
      </c>
      <c r="F64" s="2">
        <v>2.0566666699999998</v>
      </c>
      <c r="G64" s="2">
        <v>2.58</v>
      </c>
      <c r="H64" s="2">
        <v>0.1</v>
      </c>
    </row>
    <row r="65" spans="1:8" ht="15.75">
      <c r="A65" s="4">
        <v>38472</v>
      </c>
      <c r="B65" s="6" t="str">
        <f t="shared" si="0"/>
        <v/>
      </c>
      <c r="C65" s="6">
        <f t="shared" si="1"/>
        <v>4</v>
      </c>
      <c r="D65" s="2">
        <v>4.75</v>
      </c>
      <c r="E65" s="2">
        <v>2.5</v>
      </c>
      <c r="F65" s="2">
        <v>2.0757142900000001</v>
      </c>
      <c r="G65" s="2">
        <v>2.75</v>
      </c>
      <c r="H65" s="2">
        <v>0.1</v>
      </c>
    </row>
    <row r="66" spans="1:8" ht="15.75">
      <c r="A66" s="4">
        <v>38503</v>
      </c>
      <c r="B66" s="6" t="str">
        <f t="shared" si="0"/>
        <v/>
      </c>
      <c r="C66" s="6">
        <f t="shared" si="1"/>
        <v>5</v>
      </c>
      <c r="D66" s="2">
        <v>4.75</v>
      </c>
      <c r="E66" s="2">
        <v>2.5</v>
      </c>
      <c r="F66" s="2">
        <v>2.0695238100000002</v>
      </c>
      <c r="G66" s="2">
        <v>2.98</v>
      </c>
      <c r="H66" s="2">
        <v>0.1</v>
      </c>
    </row>
    <row r="67" spans="1:8" ht="15.75">
      <c r="A67" s="4">
        <v>38533</v>
      </c>
      <c r="B67" s="6" t="str">
        <f t="shared" ref="B67:B130" si="2">IF(C67=6,""&amp;YEAR(A67),"")</f>
        <v>2005</v>
      </c>
      <c r="C67" s="6">
        <f t="shared" ref="C67:C130" si="3">MONTH(A67)</f>
        <v>6</v>
      </c>
      <c r="D67" s="2">
        <v>4.75</v>
      </c>
      <c r="E67" s="2">
        <v>2.5</v>
      </c>
      <c r="F67" s="2">
        <v>2.0622727300000001</v>
      </c>
      <c r="G67" s="2">
        <v>3.01</v>
      </c>
      <c r="H67" s="2">
        <v>0.1</v>
      </c>
    </row>
    <row r="68" spans="1:8" ht="15.75">
      <c r="A68" s="4">
        <v>38564</v>
      </c>
      <c r="B68" s="6" t="str">
        <f t="shared" si="2"/>
        <v/>
      </c>
      <c r="C68" s="6">
        <f t="shared" si="3"/>
        <v>7</v>
      </c>
      <c r="D68" s="2">
        <v>4.75</v>
      </c>
      <c r="E68" s="2">
        <v>2.5</v>
      </c>
      <c r="F68" s="2">
        <v>2.07285714</v>
      </c>
      <c r="G68" s="2">
        <v>3.25</v>
      </c>
      <c r="H68" s="2">
        <v>0.1</v>
      </c>
    </row>
    <row r="69" spans="1:8" ht="15.75">
      <c r="A69" s="4">
        <v>38595</v>
      </c>
      <c r="B69" s="6" t="str">
        <f t="shared" si="2"/>
        <v/>
      </c>
      <c r="C69" s="6">
        <f t="shared" si="3"/>
        <v>8</v>
      </c>
      <c r="D69" s="2">
        <v>4.5</v>
      </c>
      <c r="E69" s="2">
        <v>2.5</v>
      </c>
      <c r="F69" s="2">
        <v>2.0608695699999999</v>
      </c>
      <c r="G69" s="2">
        <v>3.44</v>
      </c>
      <c r="H69" s="2">
        <v>0.1</v>
      </c>
    </row>
    <row r="70" spans="1:8" ht="15.75">
      <c r="A70" s="4">
        <v>38625</v>
      </c>
      <c r="B70" s="6" t="str">
        <f t="shared" si="2"/>
        <v/>
      </c>
      <c r="C70" s="6">
        <f t="shared" si="3"/>
        <v>9</v>
      </c>
      <c r="D70" s="2">
        <v>4.5</v>
      </c>
      <c r="E70" s="2">
        <v>2.75</v>
      </c>
      <c r="F70" s="2">
        <v>2.0940909099999998</v>
      </c>
      <c r="G70" s="2">
        <v>3.59</v>
      </c>
      <c r="H70" s="2">
        <v>0.1</v>
      </c>
    </row>
    <row r="71" spans="1:8" ht="15.75">
      <c r="A71" s="4">
        <v>38656</v>
      </c>
      <c r="B71" s="6" t="str">
        <f t="shared" si="2"/>
        <v/>
      </c>
      <c r="C71" s="6">
        <f t="shared" si="3"/>
        <v>10</v>
      </c>
      <c r="D71" s="2">
        <v>4.5</v>
      </c>
      <c r="E71" s="2">
        <v>3</v>
      </c>
      <c r="F71" s="2">
        <v>2.0671428600000001</v>
      </c>
      <c r="G71" s="2">
        <v>3.75</v>
      </c>
      <c r="H71" s="2">
        <v>0.1</v>
      </c>
    </row>
    <row r="72" spans="1:8" ht="15.75">
      <c r="A72" s="4">
        <v>38686</v>
      </c>
      <c r="B72" s="6" t="str">
        <f t="shared" si="2"/>
        <v/>
      </c>
      <c r="C72" s="6">
        <f t="shared" si="3"/>
        <v>11</v>
      </c>
      <c r="D72" s="2">
        <v>4.5</v>
      </c>
      <c r="E72" s="2">
        <v>3</v>
      </c>
      <c r="F72" s="2">
        <v>2.0859090899999999</v>
      </c>
      <c r="G72" s="2">
        <v>4</v>
      </c>
      <c r="H72" s="2">
        <v>0.1</v>
      </c>
    </row>
    <row r="73" spans="1:8" ht="15.75">
      <c r="A73" s="4">
        <v>38717</v>
      </c>
      <c r="B73" s="6" t="str">
        <f t="shared" si="2"/>
        <v/>
      </c>
      <c r="C73" s="6">
        <f t="shared" si="3"/>
        <v>12</v>
      </c>
      <c r="D73" s="2">
        <v>4.5</v>
      </c>
      <c r="E73" s="2">
        <v>3.25</v>
      </c>
      <c r="F73" s="2">
        <v>2.2757142899999998</v>
      </c>
      <c r="G73" s="2">
        <v>4.1500000000000004</v>
      </c>
      <c r="H73" s="2">
        <v>0.1</v>
      </c>
    </row>
    <row r="74" spans="1:8" ht="15.75">
      <c r="A74" s="4">
        <v>38748</v>
      </c>
      <c r="B74" s="6" t="str">
        <f t="shared" si="2"/>
        <v/>
      </c>
      <c r="C74" s="6">
        <f t="shared" si="3"/>
        <v>1</v>
      </c>
      <c r="D74" s="2">
        <v>4.5</v>
      </c>
      <c r="E74" s="2">
        <v>3.5</v>
      </c>
      <c r="F74" s="2">
        <v>2.3263636399999998</v>
      </c>
      <c r="G74" s="2">
        <v>4.26</v>
      </c>
      <c r="H74" s="2">
        <v>0.1</v>
      </c>
    </row>
    <row r="75" spans="1:8" ht="15.75">
      <c r="A75" s="4">
        <v>38776</v>
      </c>
      <c r="B75" s="6" t="str">
        <f t="shared" si="2"/>
        <v/>
      </c>
      <c r="C75" s="6">
        <f t="shared" si="3"/>
        <v>2</v>
      </c>
      <c r="D75" s="2">
        <v>4.5</v>
      </c>
      <c r="E75" s="2">
        <v>3.5</v>
      </c>
      <c r="F75" s="2">
        <v>2.3494999999999999</v>
      </c>
      <c r="G75" s="2">
        <v>4.5</v>
      </c>
      <c r="H75" s="2">
        <v>0.1</v>
      </c>
    </row>
    <row r="76" spans="1:8" ht="15.75">
      <c r="A76" s="4">
        <v>38807</v>
      </c>
      <c r="B76" s="6" t="str">
        <f t="shared" si="2"/>
        <v/>
      </c>
      <c r="C76" s="6">
        <f t="shared" si="3"/>
        <v>3</v>
      </c>
      <c r="D76" s="2">
        <v>4.5</v>
      </c>
      <c r="E76" s="2">
        <v>3.75</v>
      </c>
      <c r="F76" s="2">
        <v>2.52</v>
      </c>
      <c r="G76" s="2">
        <v>4.53</v>
      </c>
      <c r="H76" s="2">
        <v>0.1</v>
      </c>
    </row>
    <row r="77" spans="1:8" ht="15.75">
      <c r="A77" s="4">
        <v>38837</v>
      </c>
      <c r="B77" s="6" t="str">
        <f t="shared" si="2"/>
        <v/>
      </c>
      <c r="C77" s="6">
        <f t="shared" si="3"/>
        <v>4</v>
      </c>
      <c r="D77" s="2">
        <v>4.5</v>
      </c>
      <c r="E77" s="2">
        <v>4</v>
      </c>
      <c r="F77" s="2">
        <v>2.6283333299999998</v>
      </c>
      <c r="G77" s="2">
        <v>4.75</v>
      </c>
      <c r="H77" s="2">
        <v>0.1</v>
      </c>
    </row>
    <row r="78" spans="1:8" ht="15.75">
      <c r="A78" s="4">
        <v>38868</v>
      </c>
      <c r="B78" s="6" t="str">
        <f t="shared" si="2"/>
        <v/>
      </c>
      <c r="C78" s="6">
        <f t="shared" si="3"/>
        <v>5</v>
      </c>
      <c r="D78" s="2">
        <v>4.5</v>
      </c>
      <c r="E78" s="2">
        <v>4.25</v>
      </c>
      <c r="F78" s="2">
        <v>2.5768181800000001</v>
      </c>
      <c r="G78" s="2">
        <v>4.93</v>
      </c>
      <c r="H78" s="2">
        <v>0.1</v>
      </c>
    </row>
    <row r="79" spans="1:8" ht="15.75">
      <c r="A79" s="4">
        <v>38898</v>
      </c>
      <c r="B79" s="6" t="str">
        <f t="shared" si="2"/>
        <v>2006</v>
      </c>
      <c r="C79" s="6">
        <f t="shared" si="3"/>
        <v>6</v>
      </c>
      <c r="D79" s="2">
        <v>4.5</v>
      </c>
      <c r="E79" s="2">
        <v>4.25</v>
      </c>
      <c r="F79" s="2">
        <v>2.6977272700000001</v>
      </c>
      <c r="G79" s="2">
        <v>5.0199999999999996</v>
      </c>
      <c r="H79" s="2">
        <v>0.1</v>
      </c>
    </row>
    <row r="80" spans="1:8" ht="15.75">
      <c r="A80" s="4">
        <v>38929</v>
      </c>
      <c r="B80" s="6" t="str">
        <f t="shared" si="2"/>
        <v/>
      </c>
      <c r="C80" s="6">
        <f t="shared" si="3"/>
        <v>7</v>
      </c>
      <c r="D80" s="2">
        <v>4.5</v>
      </c>
      <c r="E80" s="2">
        <v>4.25</v>
      </c>
      <c r="F80" s="2">
        <v>2.81380952</v>
      </c>
      <c r="G80" s="2">
        <v>5.25</v>
      </c>
      <c r="H80" s="2">
        <v>0.4</v>
      </c>
    </row>
    <row r="81" spans="1:8" ht="15.75">
      <c r="A81" s="4">
        <v>38960</v>
      </c>
      <c r="B81" s="6" t="str">
        <f t="shared" si="2"/>
        <v/>
      </c>
      <c r="C81" s="6">
        <f t="shared" si="3"/>
        <v>8</v>
      </c>
      <c r="D81" s="2">
        <v>4.75</v>
      </c>
      <c r="E81" s="2">
        <v>4.25</v>
      </c>
      <c r="F81" s="2">
        <v>2.9682608699999999</v>
      </c>
      <c r="G81" s="2">
        <v>5.25</v>
      </c>
      <c r="H81" s="2">
        <v>0.4</v>
      </c>
    </row>
    <row r="82" spans="1:8" ht="15.75">
      <c r="A82" s="4">
        <v>38990</v>
      </c>
      <c r="B82" s="6" t="str">
        <f t="shared" si="2"/>
        <v/>
      </c>
      <c r="C82" s="6">
        <f t="shared" si="3"/>
        <v>9</v>
      </c>
      <c r="D82" s="2">
        <v>4.75</v>
      </c>
      <c r="E82" s="2">
        <v>4.25</v>
      </c>
      <c r="F82" s="2">
        <v>3.0409523799999998</v>
      </c>
      <c r="G82" s="2">
        <v>5.25</v>
      </c>
      <c r="H82" s="2">
        <v>0.4</v>
      </c>
    </row>
    <row r="83" spans="1:8" ht="15.75">
      <c r="A83" s="4">
        <v>39021</v>
      </c>
      <c r="B83" s="6" t="str">
        <f t="shared" si="2"/>
        <v/>
      </c>
      <c r="C83" s="6">
        <f t="shared" si="3"/>
        <v>10</v>
      </c>
      <c r="D83" s="2">
        <v>4.75</v>
      </c>
      <c r="E83" s="2">
        <v>4.25</v>
      </c>
      <c r="F83" s="2">
        <v>3.2781818199999999</v>
      </c>
      <c r="G83" s="2">
        <v>5.25</v>
      </c>
      <c r="H83" s="2">
        <v>0.4</v>
      </c>
    </row>
    <row r="84" spans="1:8" ht="15.75">
      <c r="A84" s="4">
        <v>39051</v>
      </c>
      <c r="B84" s="6" t="str">
        <f t="shared" si="2"/>
        <v/>
      </c>
      <c r="C84" s="6">
        <f t="shared" si="3"/>
        <v>11</v>
      </c>
      <c r="D84" s="2">
        <v>5</v>
      </c>
      <c r="E84" s="2">
        <v>4.25</v>
      </c>
      <c r="F84" s="2">
        <v>3.32772727</v>
      </c>
      <c r="G84" s="2">
        <v>5.25</v>
      </c>
      <c r="H84" s="2">
        <v>0.4</v>
      </c>
    </row>
    <row r="85" spans="1:8" ht="15.75">
      <c r="A85" s="4">
        <v>39082</v>
      </c>
      <c r="B85" s="6" t="str">
        <f t="shared" si="2"/>
        <v/>
      </c>
      <c r="C85" s="6">
        <f t="shared" si="3"/>
        <v>12</v>
      </c>
      <c r="D85" s="2">
        <v>5</v>
      </c>
      <c r="E85" s="2">
        <v>4.25</v>
      </c>
      <c r="F85" s="2">
        <v>3.5010526300000002</v>
      </c>
      <c r="G85" s="2">
        <v>5.25</v>
      </c>
      <c r="H85" s="2">
        <v>0.4</v>
      </c>
    </row>
    <row r="86" spans="1:8" ht="15.75">
      <c r="A86" s="4">
        <v>39113</v>
      </c>
      <c r="B86" s="6" t="str">
        <f t="shared" si="2"/>
        <v/>
      </c>
      <c r="C86" s="6">
        <f t="shared" si="3"/>
        <v>1</v>
      </c>
      <c r="D86" s="2">
        <v>5.25</v>
      </c>
      <c r="E86" s="2">
        <v>4.25</v>
      </c>
      <c r="F86" s="2">
        <v>3.5631818200000001</v>
      </c>
      <c r="G86" s="2">
        <v>5.25</v>
      </c>
      <c r="H86" s="2">
        <v>0.4</v>
      </c>
    </row>
    <row r="87" spans="1:8" ht="15.75">
      <c r="A87" s="4">
        <v>39141</v>
      </c>
      <c r="B87" s="6" t="str">
        <f t="shared" si="2"/>
        <v/>
      </c>
      <c r="C87" s="6">
        <f t="shared" si="3"/>
        <v>2</v>
      </c>
      <c r="D87" s="2">
        <v>5.25</v>
      </c>
      <c r="E87" s="2">
        <v>4.25</v>
      </c>
      <c r="F87" s="2">
        <v>3.5695000000000001</v>
      </c>
      <c r="G87" s="2">
        <v>5.25</v>
      </c>
      <c r="H87" s="2">
        <v>0.75</v>
      </c>
    </row>
    <row r="88" spans="1:8" ht="15.75">
      <c r="A88" s="4">
        <v>39172</v>
      </c>
      <c r="B88" s="6" t="str">
        <f t="shared" si="2"/>
        <v/>
      </c>
      <c r="C88" s="6">
        <f t="shared" si="3"/>
        <v>3</v>
      </c>
      <c r="D88" s="2">
        <v>5.25</v>
      </c>
      <c r="E88" s="2">
        <v>4.25</v>
      </c>
      <c r="F88" s="2">
        <v>3.6909090899999999</v>
      </c>
      <c r="G88" s="2">
        <v>5.25</v>
      </c>
      <c r="H88" s="2">
        <v>0.75</v>
      </c>
    </row>
    <row r="89" spans="1:8" ht="15.75">
      <c r="A89" s="4">
        <v>39202</v>
      </c>
      <c r="B89" s="6" t="str">
        <f t="shared" si="2"/>
        <v/>
      </c>
      <c r="C89" s="6">
        <f t="shared" si="3"/>
        <v>4</v>
      </c>
      <c r="D89" s="2">
        <v>5.25</v>
      </c>
      <c r="E89" s="2">
        <v>4.25</v>
      </c>
      <c r="F89" s="2">
        <v>3.8194736800000002</v>
      </c>
      <c r="G89" s="2">
        <v>5.25</v>
      </c>
      <c r="H89" s="2">
        <v>0.75</v>
      </c>
    </row>
    <row r="90" spans="1:8" ht="15.75">
      <c r="A90" s="4">
        <v>39233</v>
      </c>
      <c r="B90" s="6" t="str">
        <f t="shared" si="2"/>
        <v/>
      </c>
      <c r="C90" s="6">
        <f t="shared" si="3"/>
        <v>5</v>
      </c>
      <c r="D90" s="2">
        <v>5.5</v>
      </c>
      <c r="E90" s="2">
        <v>4.25</v>
      </c>
      <c r="F90" s="2">
        <v>3.7904545500000002</v>
      </c>
      <c r="G90" s="2">
        <v>5.25</v>
      </c>
      <c r="H90" s="2">
        <v>0.75</v>
      </c>
    </row>
    <row r="91" spans="1:8" ht="15.75">
      <c r="A91" s="4">
        <v>39263</v>
      </c>
      <c r="B91" s="6" t="str">
        <f t="shared" si="2"/>
        <v>2007</v>
      </c>
      <c r="C91" s="6">
        <f t="shared" si="3"/>
        <v>6</v>
      </c>
      <c r="D91" s="2">
        <v>5.5</v>
      </c>
      <c r="E91" s="2">
        <v>4.25</v>
      </c>
      <c r="F91" s="2">
        <v>3.95571429</v>
      </c>
      <c r="G91" s="2">
        <v>5.25</v>
      </c>
      <c r="H91" s="2">
        <v>0.75</v>
      </c>
    </row>
    <row r="92" spans="1:8" ht="15.75">
      <c r="A92" s="4">
        <v>39294</v>
      </c>
      <c r="B92" s="6" t="str">
        <f t="shared" si="2"/>
        <v/>
      </c>
      <c r="C92" s="6">
        <f t="shared" si="3"/>
        <v>7</v>
      </c>
      <c r="D92" s="2">
        <v>5.75</v>
      </c>
      <c r="E92" s="2">
        <v>4.5</v>
      </c>
      <c r="F92" s="2">
        <v>4.0631818199999996</v>
      </c>
      <c r="G92" s="2">
        <v>5.25</v>
      </c>
      <c r="H92" s="2">
        <v>0.75</v>
      </c>
    </row>
    <row r="93" spans="1:8" ht="15.75">
      <c r="A93" s="4">
        <v>39325</v>
      </c>
      <c r="B93" s="6" t="str">
        <f t="shared" si="2"/>
        <v/>
      </c>
      <c r="C93" s="6">
        <f t="shared" si="3"/>
        <v>8</v>
      </c>
      <c r="D93" s="2">
        <v>5.75</v>
      </c>
      <c r="E93" s="2">
        <v>4.5</v>
      </c>
      <c r="F93" s="2">
        <v>4.0473913000000001</v>
      </c>
      <c r="G93" s="2">
        <v>5.25</v>
      </c>
      <c r="H93" s="2">
        <v>0.75</v>
      </c>
    </row>
    <row r="94" spans="1:8" ht="15.75">
      <c r="A94" s="4">
        <v>39355</v>
      </c>
      <c r="B94" s="6" t="str">
        <f t="shared" si="2"/>
        <v/>
      </c>
      <c r="C94" s="6">
        <f t="shared" si="3"/>
        <v>9</v>
      </c>
      <c r="D94" s="2">
        <v>5.75</v>
      </c>
      <c r="E94" s="2">
        <v>4.5</v>
      </c>
      <c r="F94" s="2">
        <v>4.0285500000000001</v>
      </c>
      <c r="G94" s="2">
        <v>5.03</v>
      </c>
      <c r="H94" s="2">
        <v>0.75</v>
      </c>
    </row>
    <row r="95" spans="1:8" ht="15.75">
      <c r="A95" s="4">
        <v>39386</v>
      </c>
      <c r="B95" s="6" t="str">
        <f t="shared" si="2"/>
        <v/>
      </c>
      <c r="C95" s="6">
        <f t="shared" si="3"/>
        <v>10</v>
      </c>
      <c r="D95" s="2">
        <v>5.75</v>
      </c>
      <c r="E95" s="2">
        <v>4.5</v>
      </c>
      <c r="F95" s="2">
        <v>3.9414347799999998</v>
      </c>
      <c r="G95" s="2">
        <v>4.74</v>
      </c>
      <c r="H95" s="2">
        <v>0.75</v>
      </c>
    </row>
    <row r="96" spans="1:8" ht="15.75">
      <c r="A96" s="4">
        <v>39416</v>
      </c>
      <c r="B96" s="6" t="str">
        <f t="shared" si="2"/>
        <v/>
      </c>
      <c r="C96" s="6">
        <f t="shared" si="3"/>
        <v>11</v>
      </c>
      <c r="D96" s="2">
        <v>5.75</v>
      </c>
      <c r="E96" s="2">
        <v>4.5</v>
      </c>
      <c r="F96" s="2">
        <v>4.0221363600000002</v>
      </c>
      <c r="G96" s="2">
        <v>4.5</v>
      </c>
      <c r="H96" s="2">
        <v>0.75</v>
      </c>
    </row>
    <row r="97" spans="1:8" ht="15.75">
      <c r="A97" s="4">
        <v>39447</v>
      </c>
      <c r="B97" s="6" t="str">
        <f t="shared" si="2"/>
        <v/>
      </c>
      <c r="C97" s="6">
        <f t="shared" si="3"/>
        <v>12</v>
      </c>
      <c r="D97" s="2">
        <v>5.5</v>
      </c>
      <c r="E97" s="2">
        <v>4.25</v>
      </c>
      <c r="F97" s="2">
        <v>3.8790526299999999</v>
      </c>
      <c r="G97" s="2">
        <v>4.33</v>
      </c>
      <c r="H97" s="2">
        <v>0.75</v>
      </c>
    </row>
    <row r="98" spans="1:8" ht="15.75">
      <c r="A98" s="4">
        <v>39478</v>
      </c>
      <c r="B98" s="6" t="str">
        <f t="shared" si="2"/>
        <v/>
      </c>
      <c r="C98" s="6">
        <f t="shared" si="3"/>
        <v>1</v>
      </c>
      <c r="D98" s="2">
        <v>5.5</v>
      </c>
      <c r="E98" s="2">
        <v>4</v>
      </c>
      <c r="F98" s="2">
        <v>4.0218181800000004</v>
      </c>
      <c r="G98" s="2">
        <v>3.98</v>
      </c>
      <c r="H98" s="2">
        <v>0.75</v>
      </c>
    </row>
    <row r="99" spans="1:8" ht="15.75">
      <c r="A99" s="4">
        <v>39507</v>
      </c>
      <c r="B99" s="6" t="str">
        <f t="shared" si="2"/>
        <v/>
      </c>
      <c r="C99" s="6">
        <f t="shared" si="3"/>
        <v>2</v>
      </c>
      <c r="D99" s="2">
        <v>5.25</v>
      </c>
      <c r="E99" s="2">
        <v>4</v>
      </c>
      <c r="F99" s="2">
        <v>4.0278571400000001</v>
      </c>
      <c r="G99" s="2">
        <v>3</v>
      </c>
      <c r="H99" s="2">
        <v>0.75</v>
      </c>
    </row>
    <row r="100" spans="1:8" ht="15.75">
      <c r="A100" s="4">
        <v>39538</v>
      </c>
      <c r="B100" s="6" t="str">
        <f t="shared" si="2"/>
        <v/>
      </c>
      <c r="C100" s="6">
        <f t="shared" si="3"/>
        <v>3</v>
      </c>
      <c r="D100" s="2">
        <v>5.25</v>
      </c>
      <c r="E100" s="2">
        <v>3.5</v>
      </c>
      <c r="F100" s="2">
        <v>4.0930999999999997</v>
      </c>
      <c r="G100" s="2">
        <v>2.66</v>
      </c>
      <c r="H100" s="2">
        <v>0.75</v>
      </c>
    </row>
    <row r="101" spans="1:8" ht="15.75">
      <c r="A101" s="4">
        <v>39568</v>
      </c>
      <c r="B101" s="6" t="str">
        <f t="shared" si="2"/>
        <v/>
      </c>
      <c r="C101" s="6">
        <f t="shared" si="3"/>
        <v>4</v>
      </c>
      <c r="D101" s="2">
        <v>5</v>
      </c>
      <c r="E101" s="2">
        <v>3</v>
      </c>
      <c r="F101" s="2">
        <v>3.9868181800000002</v>
      </c>
      <c r="G101" s="2">
        <v>2.2400000000000002</v>
      </c>
      <c r="H101" s="2">
        <v>0.75</v>
      </c>
    </row>
    <row r="102" spans="1:8" ht="15.75">
      <c r="A102" s="4">
        <v>39599</v>
      </c>
      <c r="B102" s="6" t="str">
        <f t="shared" si="2"/>
        <v/>
      </c>
      <c r="C102" s="6">
        <f t="shared" si="3"/>
        <v>5</v>
      </c>
      <c r="D102" s="2">
        <v>5</v>
      </c>
      <c r="E102" s="2">
        <v>3</v>
      </c>
      <c r="F102" s="2">
        <v>4.0096666699999997</v>
      </c>
      <c r="G102" s="2">
        <v>2</v>
      </c>
      <c r="H102" s="2">
        <v>0.75</v>
      </c>
    </row>
    <row r="103" spans="1:8" ht="15.75">
      <c r="A103" s="4">
        <v>39629</v>
      </c>
      <c r="B103" s="6" t="str">
        <f t="shared" si="2"/>
        <v>2008</v>
      </c>
      <c r="C103" s="6">
        <f t="shared" si="3"/>
        <v>6</v>
      </c>
      <c r="D103" s="2">
        <v>5</v>
      </c>
      <c r="E103" s="2">
        <v>3</v>
      </c>
      <c r="F103" s="2">
        <v>4.0067142899999997</v>
      </c>
      <c r="G103" s="2">
        <v>2</v>
      </c>
      <c r="H103" s="2">
        <v>0.75</v>
      </c>
    </row>
    <row r="104" spans="1:8" ht="15.75">
      <c r="A104" s="4">
        <v>39660</v>
      </c>
      <c r="B104" s="6" t="str">
        <f t="shared" si="2"/>
        <v/>
      </c>
      <c r="C104" s="6">
        <f t="shared" si="3"/>
        <v>7</v>
      </c>
      <c r="D104" s="2">
        <v>5</v>
      </c>
      <c r="E104" s="2">
        <v>3</v>
      </c>
      <c r="F104" s="2">
        <v>4.1908260899999998</v>
      </c>
      <c r="G104" s="2">
        <v>2</v>
      </c>
      <c r="H104" s="2">
        <v>0.75</v>
      </c>
    </row>
    <row r="105" spans="1:8" ht="15.75">
      <c r="A105" s="4">
        <v>39691</v>
      </c>
      <c r="B105" s="6" t="str">
        <f t="shared" si="2"/>
        <v/>
      </c>
      <c r="C105" s="6">
        <f t="shared" si="3"/>
        <v>8</v>
      </c>
      <c r="D105" s="2">
        <v>5</v>
      </c>
      <c r="E105" s="2">
        <v>3</v>
      </c>
      <c r="F105" s="2">
        <v>4.2989047600000001</v>
      </c>
      <c r="G105" s="2">
        <v>2</v>
      </c>
      <c r="H105" s="2">
        <v>0.75</v>
      </c>
    </row>
    <row r="106" spans="1:8" ht="15.75">
      <c r="A106" s="4">
        <v>39721</v>
      </c>
      <c r="B106" s="6" t="str">
        <f t="shared" si="2"/>
        <v/>
      </c>
      <c r="C106" s="6">
        <f t="shared" si="3"/>
        <v>9</v>
      </c>
      <c r="D106" s="2">
        <v>5</v>
      </c>
      <c r="E106" s="2">
        <v>3</v>
      </c>
      <c r="F106" s="2">
        <v>4.2733181800000004</v>
      </c>
      <c r="G106" s="2">
        <v>2</v>
      </c>
      <c r="H106" s="2">
        <v>0.75</v>
      </c>
    </row>
    <row r="107" spans="1:8" ht="15.75">
      <c r="A107" s="4">
        <v>39752</v>
      </c>
      <c r="B107" s="6" t="str">
        <f t="shared" si="2"/>
        <v/>
      </c>
      <c r="C107" s="6">
        <f t="shared" si="3"/>
        <v>10</v>
      </c>
      <c r="D107" s="2">
        <v>4.5</v>
      </c>
      <c r="E107" s="2">
        <v>2.25</v>
      </c>
      <c r="F107" s="2">
        <v>3.8197826099999999</v>
      </c>
      <c r="G107" s="2">
        <v>1.56</v>
      </c>
      <c r="H107" s="2">
        <v>0.5</v>
      </c>
    </row>
    <row r="108" spans="1:8" ht="15.75">
      <c r="A108" s="4">
        <v>39782</v>
      </c>
      <c r="B108" s="6" t="str">
        <f t="shared" si="2"/>
        <v/>
      </c>
      <c r="C108" s="6">
        <f t="shared" si="3"/>
        <v>11</v>
      </c>
      <c r="D108" s="2">
        <v>3</v>
      </c>
      <c r="E108" s="2">
        <v>2.25</v>
      </c>
      <c r="F108" s="2">
        <v>3.1501999999999999</v>
      </c>
      <c r="G108" s="2">
        <v>1</v>
      </c>
      <c r="H108" s="2">
        <v>0.5</v>
      </c>
    </row>
    <row r="109" spans="1:8" ht="15.75">
      <c r="A109" s="4">
        <v>39813</v>
      </c>
      <c r="B109" s="6" t="str">
        <f t="shared" si="2"/>
        <v/>
      </c>
      <c r="C109" s="6">
        <f t="shared" si="3"/>
        <v>12</v>
      </c>
      <c r="D109" s="2">
        <v>2</v>
      </c>
      <c r="E109" s="2">
        <v>1.5</v>
      </c>
      <c r="F109" s="2">
        <v>2.4864285700000002</v>
      </c>
      <c r="G109" s="2">
        <v>0.55000000000000004</v>
      </c>
      <c r="H109" s="2">
        <v>0.3</v>
      </c>
    </row>
    <row r="110" spans="1:8" ht="15.75">
      <c r="A110" s="4">
        <v>39844</v>
      </c>
      <c r="B110" s="6" t="str">
        <f t="shared" si="2"/>
        <v/>
      </c>
      <c r="C110" s="6">
        <f t="shared" si="3"/>
        <v>1</v>
      </c>
      <c r="D110" s="2">
        <v>1.5</v>
      </c>
      <c r="E110" s="2">
        <v>1</v>
      </c>
      <c r="F110" s="2">
        <v>1.8122381000000001</v>
      </c>
      <c r="G110" s="2">
        <v>0.13</v>
      </c>
      <c r="H110" s="2">
        <v>0.3</v>
      </c>
    </row>
    <row r="111" spans="1:8" ht="15.75">
      <c r="A111" s="4">
        <v>39872</v>
      </c>
      <c r="B111" s="6" t="str">
        <f t="shared" si="2"/>
        <v/>
      </c>
      <c r="C111" s="6">
        <f t="shared" si="3"/>
        <v>2</v>
      </c>
      <c r="D111" s="2">
        <v>1</v>
      </c>
      <c r="E111" s="2">
        <v>1</v>
      </c>
      <c r="F111" s="2">
        <v>1.2571000000000001</v>
      </c>
      <c r="G111" s="2">
        <v>0.13</v>
      </c>
      <c r="H111" s="2">
        <v>0.3</v>
      </c>
    </row>
    <row r="112" spans="1:8" ht="15.75">
      <c r="A112" s="4">
        <v>39903</v>
      </c>
      <c r="B112" s="6" t="str">
        <f t="shared" si="2"/>
        <v/>
      </c>
      <c r="C112" s="6">
        <f t="shared" si="3"/>
        <v>3</v>
      </c>
      <c r="D112" s="2">
        <v>0.5</v>
      </c>
      <c r="E112" s="2">
        <v>0.5</v>
      </c>
      <c r="F112" s="2">
        <v>1.0619545500000001</v>
      </c>
      <c r="G112" s="2">
        <v>0.13</v>
      </c>
      <c r="H112" s="2">
        <v>0.3</v>
      </c>
    </row>
    <row r="113" spans="1:13" ht="15.75">
      <c r="A113" s="4">
        <v>39933</v>
      </c>
      <c r="B113" s="6" t="str">
        <f t="shared" si="2"/>
        <v/>
      </c>
      <c r="C113" s="6">
        <f t="shared" si="3"/>
        <v>4</v>
      </c>
      <c r="D113" s="2">
        <v>0.5</v>
      </c>
      <c r="E113" s="2">
        <v>0.25</v>
      </c>
      <c r="F113" s="2">
        <v>0.84189999999999998</v>
      </c>
      <c r="G113" s="2">
        <v>0.13</v>
      </c>
      <c r="H113" s="2">
        <v>0.3</v>
      </c>
    </row>
    <row r="114" spans="1:13" ht="15.75">
      <c r="A114" s="4">
        <v>39964</v>
      </c>
      <c r="B114" s="6" t="str">
        <f t="shared" si="2"/>
        <v/>
      </c>
      <c r="C114" s="6">
        <f t="shared" si="3"/>
        <v>5</v>
      </c>
      <c r="D114" s="2">
        <v>0.5</v>
      </c>
      <c r="E114" s="2">
        <v>0.25</v>
      </c>
      <c r="F114" s="2">
        <v>0.78210000000000002</v>
      </c>
      <c r="G114" s="2">
        <v>0.13</v>
      </c>
      <c r="H114" s="2">
        <v>0.3</v>
      </c>
    </row>
    <row r="115" spans="1:13" ht="15.75">
      <c r="A115" s="4">
        <v>39994</v>
      </c>
      <c r="B115" s="6" t="str">
        <f t="shared" si="2"/>
        <v>2009</v>
      </c>
      <c r="C115" s="6">
        <f t="shared" si="3"/>
        <v>6</v>
      </c>
      <c r="D115" s="2">
        <v>0.5</v>
      </c>
      <c r="E115" s="2">
        <v>0.25</v>
      </c>
      <c r="F115" s="2">
        <v>0.69804544999999996</v>
      </c>
      <c r="G115" s="2">
        <v>0.13</v>
      </c>
      <c r="H115" s="2">
        <v>0.3</v>
      </c>
    </row>
    <row r="116" spans="1:13" ht="15.75">
      <c r="A116" s="1">
        <v>40024</v>
      </c>
      <c r="B116" s="6" t="str">
        <f t="shared" si="2"/>
        <v/>
      </c>
      <c r="C116" s="6">
        <f t="shared" si="3"/>
        <v>7</v>
      </c>
      <c r="D116" s="2">
        <v>0.5</v>
      </c>
      <c r="E116" s="2">
        <v>0.25</v>
      </c>
      <c r="F116" s="2">
        <v>0.35980951999999999</v>
      </c>
      <c r="G116" s="2">
        <v>0.13</v>
      </c>
      <c r="H116" s="2">
        <v>0.3</v>
      </c>
    </row>
    <row r="117" spans="1:13" ht="15.75">
      <c r="A117" s="1">
        <v>40056</v>
      </c>
      <c r="B117" s="6" t="str">
        <f t="shared" si="2"/>
        <v/>
      </c>
      <c r="C117" s="6">
        <f t="shared" si="3"/>
        <v>8</v>
      </c>
      <c r="D117" s="2">
        <v>0.5</v>
      </c>
      <c r="E117" s="2">
        <v>0.25</v>
      </c>
      <c r="F117" s="2">
        <v>0.34747619000000002</v>
      </c>
      <c r="G117" s="2">
        <v>0.13</v>
      </c>
      <c r="H117" s="2">
        <v>0.3</v>
      </c>
      <c r="L117">
        <f>G117</f>
        <v>0.13</v>
      </c>
    </row>
    <row r="118" spans="1:13" ht="15.75">
      <c r="A118" s="1">
        <v>40086</v>
      </c>
      <c r="B118" s="6" t="str">
        <f t="shared" si="2"/>
        <v/>
      </c>
      <c r="C118" s="6">
        <f t="shared" si="3"/>
        <v>9</v>
      </c>
      <c r="D118" s="2">
        <v>0.5</v>
      </c>
      <c r="E118" s="2">
        <v>0.25</v>
      </c>
      <c r="F118" s="2">
        <v>0.35799999999999998</v>
      </c>
      <c r="G118" s="2"/>
      <c r="H118" s="2">
        <v>0.3</v>
      </c>
      <c r="I118">
        <f>D118</f>
        <v>0.5</v>
      </c>
      <c r="J118">
        <f t="shared" ref="J118:K118" si="4">E118</f>
        <v>0.25</v>
      </c>
      <c r="K118">
        <f t="shared" si="4"/>
        <v>0.35799999999999998</v>
      </c>
      <c r="L118">
        <v>0.15749999999999886</v>
      </c>
      <c r="M118">
        <f>H118</f>
        <v>0.3</v>
      </c>
    </row>
    <row r="119" spans="1:13" ht="15.75">
      <c r="A119" s="1">
        <v>40117</v>
      </c>
      <c r="B119" s="6" t="str">
        <f t="shared" si="2"/>
        <v/>
      </c>
      <c r="C119" s="6">
        <f t="shared" si="3"/>
        <v>10</v>
      </c>
      <c r="I119">
        <v>0.5</v>
      </c>
      <c r="J119">
        <v>0.34399999999999409</v>
      </c>
      <c r="K119">
        <v>0.31499999999999773</v>
      </c>
      <c r="L119">
        <v>0.17499999999999716</v>
      </c>
      <c r="M119">
        <v>9.9999999999994316E-2</v>
      </c>
    </row>
    <row r="120" spans="1:13" ht="15.75">
      <c r="A120" s="1">
        <v>40147</v>
      </c>
      <c r="B120" s="6" t="str">
        <f t="shared" si="2"/>
        <v/>
      </c>
      <c r="C120" s="6">
        <f t="shared" si="3"/>
        <v>11</v>
      </c>
      <c r="I120">
        <v>0.40000000000000568</v>
      </c>
      <c r="J120">
        <v>0.43999999999999773</v>
      </c>
      <c r="K120">
        <v>0.31999999999999318</v>
      </c>
      <c r="L120">
        <v>0.18999999999999773</v>
      </c>
      <c r="M120">
        <v>9.9999999999994316E-2</v>
      </c>
    </row>
    <row r="121" spans="1:13" ht="15.75">
      <c r="A121" s="1">
        <v>40178</v>
      </c>
      <c r="B121" s="6" t="str">
        <f t="shared" si="2"/>
        <v/>
      </c>
      <c r="C121" s="6">
        <f t="shared" si="3"/>
        <v>12</v>
      </c>
      <c r="H121" s="1"/>
      <c r="I121">
        <v>0.51999999999999602</v>
      </c>
      <c r="J121">
        <v>0.45499999999999829</v>
      </c>
      <c r="K121">
        <v>0.53000000000000114</v>
      </c>
      <c r="L121">
        <v>0.19499999999999318</v>
      </c>
      <c r="M121">
        <v>9.9999999999994316E-2</v>
      </c>
    </row>
    <row r="122" spans="1:13" ht="15.75">
      <c r="A122" s="1">
        <v>40209</v>
      </c>
      <c r="B122" s="6" t="str">
        <f t="shared" si="2"/>
        <v/>
      </c>
      <c r="C122" s="6">
        <f t="shared" si="3"/>
        <v>1</v>
      </c>
      <c r="I122">
        <v>0.82999999999999829</v>
      </c>
      <c r="J122">
        <v>0.59000000000000341</v>
      </c>
      <c r="K122">
        <v>0.56999999999999318</v>
      </c>
      <c r="L122">
        <v>0.22499999999999432</v>
      </c>
      <c r="M122">
        <v>9.9999999999994316E-2</v>
      </c>
    </row>
    <row r="123" spans="1:13" ht="15.75">
      <c r="A123" s="1">
        <v>40237</v>
      </c>
      <c r="B123" s="6" t="str">
        <f t="shared" si="2"/>
        <v/>
      </c>
      <c r="C123" s="6">
        <f t="shared" si="3"/>
        <v>2</v>
      </c>
      <c r="I123">
        <v>0.82999999999999829</v>
      </c>
      <c r="J123">
        <v>0.59000000000000341</v>
      </c>
      <c r="K123">
        <v>0.56999999999999318</v>
      </c>
      <c r="L123">
        <v>0.29999999999999716</v>
      </c>
      <c r="M123">
        <v>9.9999999999994316E-2</v>
      </c>
    </row>
    <row r="124" spans="1:13" ht="15.75">
      <c r="A124" s="1">
        <v>40268</v>
      </c>
      <c r="B124" s="6" t="str">
        <f t="shared" si="2"/>
        <v/>
      </c>
      <c r="C124" s="6">
        <f t="shared" si="3"/>
        <v>3</v>
      </c>
      <c r="H124" s="1"/>
      <c r="I124">
        <v>0.82999999999999829</v>
      </c>
      <c r="J124">
        <v>0.59000000000000341</v>
      </c>
      <c r="K124">
        <v>0.71500000000000341</v>
      </c>
      <c r="L124">
        <v>0.34499999999999886</v>
      </c>
      <c r="M124">
        <v>9.9999999999994316E-2</v>
      </c>
    </row>
    <row r="125" spans="1:13" ht="15.75">
      <c r="A125" s="1">
        <v>40298</v>
      </c>
      <c r="B125" s="6" t="str">
        <f t="shared" si="2"/>
        <v/>
      </c>
      <c r="C125" s="6">
        <f t="shared" si="3"/>
        <v>4</v>
      </c>
      <c r="I125">
        <v>1.3299999999999983</v>
      </c>
      <c r="J125">
        <v>0.98999999999999488</v>
      </c>
      <c r="K125">
        <v>1.0150000000000006</v>
      </c>
      <c r="L125">
        <v>0.40500000000000114</v>
      </c>
      <c r="M125">
        <v>9.9999999999994316E-2</v>
      </c>
    </row>
    <row r="126" spans="1:13" ht="15.75">
      <c r="A126" s="1">
        <v>40329</v>
      </c>
      <c r="B126" s="6" t="str">
        <f t="shared" si="2"/>
        <v/>
      </c>
      <c r="C126" s="6">
        <f t="shared" si="3"/>
        <v>5</v>
      </c>
      <c r="I126">
        <v>1.3299999999999983</v>
      </c>
      <c r="J126">
        <v>0.98999999999999488</v>
      </c>
      <c r="K126">
        <v>1.0150000000000006</v>
      </c>
      <c r="L126">
        <v>0.54000000000000625</v>
      </c>
      <c r="M126">
        <v>9.9999999999994316E-2</v>
      </c>
    </row>
    <row r="127" spans="1:13" ht="15.75">
      <c r="A127" s="1">
        <v>40359</v>
      </c>
      <c r="B127" s="6" t="str">
        <f t="shared" si="2"/>
        <v>2010</v>
      </c>
      <c r="C127" s="6">
        <f t="shared" si="3"/>
        <v>6</v>
      </c>
      <c r="H127" s="1"/>
      <c r="I127">
        <v>1.3299999999999983</v>
      </c>
      <c r="J127">
        <v>0.98999999999999488</v>
      </c>
      <c r="K127">
        <v>1.0150000000000006</v>
      </c>
      <c r="L127">
        <v>0.59999999999999432</v>
      </c>
      <c r="M127">
        <v>9.9999999999994316E-2</v>
      </c>
    </row>
    <row r="128" spans="1:13" ht="15.75">
      <c r="A128" s="1">
        <v>40390</v>
      </c>
      <c r="B128" s="6" t="str">
        <f t="shared" si="2"/>
        <v/>
      </c>
      <c r="C128" s="6">
        <f t="shared" si="3"/>
        <v>7</v>
      </c>
      <c r="I128">
        <v>1.8799999999999955</v>
      </c>
      <c r="J128">
        <v>1.4500000000000028</v>
      </c>
      <c r="K128">
        <v>1.355000000000004</v>
      </c>
      <c r="L128">
        <v>0.75499999999999545</v>
      </c>
      <c r="M128">
        <v>9.9999999999994316E-2</v>
      </c>
    </row>
    <row r="129" spans="1:13" ht="15.75">
      <c r="A129" s="1">
        <v>40421</v>
      </c>
      <c r="B129" s="6" t="str">
        <f t="shared" si="2"/>
        <v/>
      </c>
      <c r="C129" s="6">
        <f t="shared" si="3"/>
        <v>8</v>
      </c>
      <c r="I129">
        <v>1.8799999999999955</v>
      </c>
      <c r="J129">
        <v>1.4500000000000028</v>
      </c>
      <c r="K129">
        <v>1.355000000000004</v>
      </c>
      <c r="L129">
        <v>0.87999999999999545</v>
      </c>
      <c r="M129">
        <v>9.9999999999994316E-2</v>
      </c>
    </row>
    <row r="130" spans="1:13" ht="15.75">
      <c r="A130" s="1">
        <v>40451</v>
      </c>
      <c r="B130" s="6" t="str">
        <f t="shared" si="2"/>
        <v/>
      </c>
      <c r="C130" s="6">
        <f t="shared" si="3"/>
        <v>9</v>
      </c>
      <c r="H130" s="1"/>
      <c r="I130">
        <v>1.8799999999999955</v>
      </c>
      <c r="J130">
        <v>1.4500000000000028</v>
      </c>
      <c r="K130">
        <v>1.355000000000004</v>
      </c>
      <c r="L130">
        <v>1.0100000000000051</v>
      </c>
      <c r="M130">
        <v>9.9999999999994316E-2</v>
      </c>
    </row>
    <row r="131" spans="1:13" ht="15.75">
      <c r="A131" s="1">
        <v>40482</v>
      </c>
      <c r="B131" s="6" t="str">
        <f t="shared" ref="B131:B139" si="5">IF(C131=6,""&amp;YEAR(A131),"")</f>
        <v/>
      </c>
      <c r="C131" s="6">
        <f t="shared" ref="C131:C139" si="6">MONTH(A131)</f>
        <v>10</v>
      </c>
      <c r="I131">
        <v>2.4200000000000017</v>
      </c>
      <c r="J131">
        <v>1.9599999999999937</v>
      </c>
      <c r="K131">
        <v>1.355000000000004</v>
      </c>
      <c r="L131">
        <v>1.144999999999996</v>
      </c>
      <c r="M131">
        <v>9.9999999999994316E-2</v>
      </c>
    </row>
    <row r="132" spans="1:13" ht="15.75">
      <c r="A132" s="1">
        <v>40512</v>
      </c>
      <c r="B132" s="6" t="str">
        <f t="shared" si="5"/>
        <v/>
      </c>
      <c r="C132" s="6">
        <f t="shared" si="6"/>
        <v>11</v>
      </c>
      <c r="I132">
        <v>2.4200000000000017</v>
      </c>
      <c r="J132">
        <v>1.9599999999999937</v>
      </c>
      <c r="K132">
        <v>1.355000000000004</v>
      </c>
      <c r="L132">
        <v>1.3199999999999932</v>
      </c>
      <c r="M132">
        <v>9.9999999999994316E-2</v>
      </c>
    </row>
    <row r="133" spans="1:13" ht="15.75">
      <c r="A133" s="1">
        <v>40543</v>
      </c>
      <c r="B133" s="6" t="str">
        <f t="shared" si="5"/>
        <v/>
      </c>
      <c r="C133" s="6">
        <f t="shared" si="6"/>
        <v>12</v>
      </c>
      <c r="H133" s="1"/>
      <c r="I133">
        <v>2.4200000000000017</v>
      </c>
      <c r="J133">
        <v>1.9599999999999937</v>
      </c>
      <c r="K133">
        <v>1.355000000000004</v>
      </c>
      <c r="L133">
        <v>1.4249999999999972</v>
      </c>
      <c r="M133">
        <v>9.9999999999994316E-2</v>
      </c>
    </row>
    <row r="134" spans="1:13" ht="15.75">
      <c r="A134" s="1">
        <v>40574</v>
      </c>
      <c r="B134" s="6" t="str">
        <f t="shared" si="5"/>
        <v/>
      </c>
      <c r="C134" s="6">
        <f t="shared" si="6"/>
        <v>1</v>
      </c>
    </row>
    <row r="135" spans="1:13" ht="15.75">
      <c r="A135" s="1">
        <v>40602</v>
      </c>
      <c r="B135" s="6" t="str">
        <f t="shared" si="5"/>
        <v/>
      </c>
      <c r="C135" s="6">
        <f t="shared" si="6"/>
        <v>2</v>
      </c>
    </row>
    <row r="136" spans="1:13" ht="15.75">
      <c r="A136" s="1">
        <v>40633</v>
      </c>
      <c r="B136" s="6" t="str">
        <f t="shared" si="5"/>
        <v/>
      </c>
      <c r="C136" s="6">
        <f t="shared" si="6"/>
        <v>3</v>
      </c>
      <c r="H136" s="1"/>
      <c r="K136" s="1"/>
    </row>
    <row r="137" spans="1:13" ht="15.75">
      <c r="A137" s="1">
        <v>40663</v>
      </c>
      <c r="B137" s="6" t="str">
        <f t="shared" si="5"/>
        <v/>
      </c>
      <c r="C137" s="6">
        <f t="shared" si="6"/>
        <v>4</v>
      </c>
    </row>
    <row r="138" spans="1:13" ht="15.75">
      <c r="A138" s="1">
        <v>40694</v>
      </c>
      <c r="B138" s="6" t="str">
        <f t="shared" si="5"/>
        <v/>
      </c>
      <c r="C138" s="6">
        <f t="shared" si="6"/>
        <v>5</v>
      </c>
    </row>
    <row r="139" spans="1:13" ht="15.75">
      <c r="A139" s="1">
        <v>40724</v>
      </c>
      <c r="B139" s="6" t="str">
        <f t="shared" si="5"/>
        <v>2011</v>
      </c>
      <c r="C139" s="6">
        <f t="shared" si="6"/>
        <v>6</v>
      </c>
      <c r="H139" s="1"/>
      <c r="K139" s="1"/>
    </row>
    <row r="140" spans="1:13" ht="15.75">
      <c r="A140" s="4"/>
      <c r="B140" s="6"/>
      <c r="C140" s="6"/>
      <c r="K140" s="1"/>
    </row>
    <row r="141" spans="1:13" ht="15.75">
      <c r="A141" s="4"/>
      <c r="B141" s="6"/>
      <c r="C141" s="6"/>
      <c r="K141" s="1"/>
    </row>
    <row r="142" spans="1:13" ht="15.75">
      <c r="A142" s="4"/>
      <c r="B142" s="6"/>
      <c r="C142" s="6"/>
      <c r="K142" s="1"/>
    </row>
    <row r="143" spans="1:13">
      <c r="K143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79"/>
  <sheetViews>
    <sheetView topLeftCell="A134" workbookViewId="0">
      <selection activeCell="M1" sqref="M1:M1048576"/>
    </sheetView>
  </sheetViews>
  <sheetFormatPr defaultRowHeight="15"/>
  <sheetData>
    <row r="1" spans="1:15">
      <c r="B1" t="s">
        <v>56</v>
      </c>
      <c r="C1" t="s">
        <v>57</v>
      </c>
      <c r="E1" t="s">
        <v>58</v>
      </c>
      <c r="F1" t="s">
        <v>59</v>
      </c>
      <c r="H1" t="s">
        <v>60</v>
      </c>
      <c r="J1" t="s">
        <v>61</v>
      </c>
      <c r="O1" t="s">
        <v>62</v>
      </c>
    </row>
    <row r="2" spans="1:15">
      <c r="A2" s="1">
        <v>23802</v>
      </c>
      <c r="B2">
        <v>4.2881315479147482</v>
      </c>
      <c r="C2">
        <v>4.2027013607082484</v>
      </c>
      <c r="E2">
        <v>3.97</v>
      </c>
      <c r="F2">
        <v>1.5</v>
      </c>
      <c r="H2">
        <f>E2-F2</f>
        <v>2.4700000000000002</v>
      </c>
      <c r="J2">
        <f>AVERAGE($H$2:$H$179)</f>
        <v>2.3845505617977523</v>
      </c>
    </row>
    <row r="3" spans="1:15">
      <c r="A3" s="1">
        <v>23894</v>
      </c>
      <c r="B3">
        <v>4.2918931614014744</v>
      </c>
      <c r="C3">
        <v>4.2128274756848967</v>
      </c>
      <c r="E3">
        <v>4.08</v>
      </c>
      <c r="F3">
        <v>1.23</v>
      </c>
      <c r="H3">
        <f t="shared" ref="H3:H66" si="0">E3-F3</f>
        <v>2.85</v>
      </c>
      <c r="J3">
        <f t="shared" ref="J3:J66" si="1">AVERAGE($H$2:$H$179)</f>
        <v>2.3845505617977523</v>
      </c>
    </row>
    <row r="4" spans="1:15">
      <c r="A4" s="1">
        <v>23986</v>
      </c>
      <c r="B4">
        <v>4.289870271766528</v>
      </c>
      <c r="C4">
        <v>4.4165496067350363</v>
      </c>
      <c r="E4">
        <v>4.07</v>
      </c>
      <c r="F4">
        <v>1.24</v>
      </c>
      <c r="H4">
        <f t="shared" si="0"/>
        <v>2.83</v>
      </c>
      <c r="J4">
        <f t="shared" si="1"/>
        <v>2.3845505617977523</v>
      </c>
    </row>
    <row r="5" spans="1:15">
      <c r="A5" s="1">
        <v>24077</v>
      </c>
      <c r="B5">
        <v>4.2748304198924503</v>
      </c>
      <c r="C5">
        <v>4.6735349569452742</v>
      </c>
      <c r="E5">
        <v>4.17</v>
      </c>
      <c r="F5">
        <v>1.34</v>
      </c>
      <c r="H5">
        <f t="shared" si="0"/>
        <v>2.83</v>
      </c>
      <c r="J5">
        <f t="shared" si="1"/>
        <v>2.3845505617977523</v>
      </c>
    </row>
    <row r="6" spans="1:15">
      <c r="A6" s="1">
        <v>24167</v>
      </c>
      <c r="B6">
        <v>4.246853364030974</v>
      </c>
      <c r="C6">
        <v>4.9259699713270066</v>
      </c>
      <c r="E6">
        <v>4.5599999999999996</v>
      </c>
      <c r="F6">
        <v>2.0499999999999998</v>
      </c>
      <c r="H6">
        <f t="shared" si="0"/>
        <v>2.5099999999999998</v>
      </c>
      <c r="J6">
        <f t="shared" si="1"/>
        <v>2.3845505617977523</v>
      </c>
    </row>
    <row r="7" spans="1:15">
      <c r="A7" s="1">
        <v>24259</v>
      </c>
      <c r="B7">
        <v>4.2135854338765011</v>
      </c>
      <c r="C7">
        <v>4.7288749542910917</v>
      </c>
      <c r="E7">
        <v>4.91</v>
      </c>
      <c r="F7">
        <v>3.31</v>
      </c>
      <c r="H7">
        <f t="shared" si="0"/>
        <v>1.6</v>
      </c>
      <c r="J7">
        <f t="shared" si="1"/>
        <v>2.3845505617977523</v>
      </c>
    </row>
    <row r="8" spans="1:15">
      <c r="A8" s="1">
        <v>24351</v>
      </c>
      <c r="B8">
        <v>4.1880786710894355</v>
      </c>
      <c r="C8">
        <v>4.7210888862017093</v>
      </c>
      <c r="E8">
        <v>5.41</v>
      </c>
      <c r="F8">
        <v>3.38</v>
      </c>
      <c r="H8">
        <f t="shared" si="0"/>
        <v>2.0300000000000002</v>
      </c>
      <c r="J8">
        <f t="shared" si="1"/>
        <v>2.3845505617977523</v>
      </c>
    </row>
    <row r="9" spans="1:15">
      <c r="A9" s="1">
        <v>24442</v>
      </c>
      <c r="B9">
        <v>4.1626648657810792</v>
      </c>
      <c r="C9">
        <v>4.7629928495347054</v>
      </c>
      <c r="E9">
        <v>5.56</v>
      </c>
      <c r="F9">
        <v>3.54</v>
      </c>
      <c r="H9">
        <f t="shared" si="0"/>
        <v>2.0199999999999996</v>
      </c>
      <c r="J9">
        <f t="shared" si="1"/>
        <v>2.3845505617977523</v>
      </c>
    </row>
    <row r="10" spans="1:15">
      <c r="A10" s="1">
        <v>24532</v>
      </c>
      <c r="B10">
        <v>4.1355129985075543</v>
      </c>
      <c r="C10">
        <v>4.7387053892817441</v>
      </c>
      <c r="E10">
        <v>4.82</v>
      </c>
      <c r="F10">
        <v>2.23</v>
      </c>
      <c r="H10">
        <f t="shared" si="0"/>
        <v>2.5900000000000003</v>
      </c>
      <c r="J10">
        <f t="shared" si="1"/>
        <v>2.3845505617977523</v>
      </c>
    </row>
    <row r="11" spans="1:15">
      <c r="A11" s="1">
        <v>24624</v>
      </c>
      <c r="B11">
        <v>4.1082545254853304</v>
      </c>
      <c r="C11">
        <v>4.5903347621853676</v>
      </c>
      <c r="E11">
        <v>3.99</v>
      </c>
      <c r="F11">
        <v>2.7</v>
      </c>
      <c r="H11">
        <f t="shared" si="0"/>
        <v>1.29</v>
      </c>
      <c r="J11">
        <f t="shared" si="1"/>
        <v>2.3845505617977523</v>
      </c>
    </row>
    <row r="12" spans="1:15">
      <c r="A12" s="1">
        <v>24716</v>
      </c>
      <c r="B12">
        <v>4.0842764548254529</v>
      </c>
      <c r="C12">
        <v>4.6880143244853842</v>
      </c>
      <c r="E12">
        <v>3.89</v>
      </c>
      <c r="F12">
        <v>3.66</v>
      </c>
      <c r="H12">
        <f t="shared" si="0"/>
        <v>0.22999999999999998</v>
      </c>
      <c r="J12">
        <f t="shared" si="1"/>
        <v>2.3845505617977523</v>
      </c>
    </row>
    <row r="13" spans="1:15">
      <c r="A13" s="1">
        <v>24807</v>
      </c>
      <c r="B13">
        <v>4.0559868371636512</v>
      </c>
      <c r="C13">
        <v>4.7286988382933819</v>
      </c>
      <c r="E13">
        <v>4.17</v>
      </c>
      <c r="F13">
        <v>4.0599999999999996</v>
      </c>
      <c r="H13">
        <f t="shared" si="0"/>
        <v>0.11000000000000032</v>
      </c>
      <c r="J13">
        <f t="shared" si="1"/>
        <v>2.3845505617977523</v>
      </c>
    </row>
    <row r="14" spans="1:15">
      <c r="A14" s="1">
        <v>24898</v>
      </c>
      <c r="B14">
        <v>4.0214349888833132</v>
      </c>
      <c r="C14">
        <v>5.0308253599888912</v>
      </c>
      <c r="E14">
        <v>4.79</v>
      </c>
      <c r="F14">
        <v>4.58</v>
      </c>
      <c r="H14">
        <f t="shared" si="0"/>
        <v>0.20999999999999996</v>
      </c>
      <c r="J14">
        <f t="shared" si="1"/>
        <v>2.3845505617977523</v>
      </c>
    </row>
    <row r="15" spans="1:15">
      <c r="A15" s="1">
        <v>24990</v>
      </c>
      <c r="B15">
        <v>3.9745076281899077</v>
      </c>
      <c r="C15">
        <v>5.1713936860422125</v>
      </c>
      <c r="E15">
        <v>5.98</v>
      </c>
      <c r="F15">
        <v>4.72</v>
      </c>
      <c r="H15">
        <f t="shared" si="0"/>
        <v>1.2600000000000007</v>
      </c>
      <c r="J15">
        <f t="shared" si="1"/>
        <v>2.3845505617977523</v>
      </c>
    </row>
    <row r="16" spans="1:15">
      <c r="A16" s="1">
        <v>25082</v>
      </c>
      <c r="B16">
        <v>3.9236901006735412</v>
      </c>
      <c r="C16">
        <v>5.0899557292442941</v>
      </c>
      <c r="E16">
        <v>5.94</v>
      </c>
      <c r="F16">
        <v>4.55</v>
      </c>
      <c r="H16">
        <f t="shared" si="0"/>
        <v>1.3900000000000006</v>
      </c>
      <c r="J16">
        <f t="shared" si="1"/>
        <v>2.3845505617977523</v>
      </c>
    </row>
    <row r="17" spans="1:10">
      <c r="A17" s="1">
        <v>25173</v>
      </c>
      <c r="B17">
        <v>3.8753872210564611</v>
      </c>
      <c r="C17">
        <v>5.0279278166481047</v>
      </c>
      <c r="E17">
        <v>5.92</v>
      </c>
      <c r="F17">
        <v>4.75</v>
      </c>
      <c r="H17">
        <f t="shared" si="0"/>
        <v>1.17</v>
      </c>
      <c r="J17">
        <f t="shared" si="1"/>
        <v>2.3845505617977523</v>
      </c>
    </row>
    <row r="18" spans="1:10">
      <c r="A18" s="1">
        <v>25263</v>
      </c>
      <c r="B18">
        <v>3.8263007533176654</v>
      </c>
      <c r="C18">
        <v>5.1681691277744983</v>
      </c>
      <c r="E18">
        <v>6.57</v>
      </c>
      <c r="F18">
        <v>4.5199999999999996</v>
      </c>
      <c r="H18">
        <f t="shared" si="0"/>
        <v>2.0500000000000007</v>
      </c>
      <c r="J18">
        <f t="shared" si="1"/>
        <v>2.3845505617977523</v>
      </c>
    </row>
    <row r="19" spans="1:10">
      <c r="A19" s="1">
        <v>25355</v>
      </c>
      <c r="B19">
        <v>3.7723021103556786</v>
      </c>
      <c r="C19">
        <v>5.0564324902561868</v>
      </c>
      <c r="E19">
        <v>8.33</v>
      </c>
      <c r="F19">
        <v>4.91</v>
      </c>
      <c r="H19">
        <f t="shared" si="0"/>
        <v>3.42</v>
      </c>
      <c r="J19">
        <f t="shared" si="1"/>
        <v>2.3845505617977523</v>
      </c>
    </row>
    <row r="20" spans="1:10">
      <c r="A20" s="1">
        <v>25447</v>
      </c>
      <c r="B20">
        <v>3.7242823003986989</v>
      </c>
      <c r="C20">
        <v>5.0259829340780708</v>
      </c>
      <c r="E20">
        <v>8.98</v>
      </c>
      <c r="F20">
        <v>4.72</v>
      </c>
      <c r="H20">
        <f t="shared" si="0"/>
        <v>4.2600000000000007</v>
      </c>
      <c r="J20">
        <f t="shared" si="1"/>
        <v>2.3845505617977523</v>
      </c>
    </row>
    <row r="21" spans="1:10">
      <c r="A21" s="1">
        <v>25538</v>
      </c>
      <c r="B21">
        <v>3.6807609809141413</v>
      </c>
      <c r="C21">
        <v>4.7601755297333002</v>
      </c>
      <c r="E21">
        <v>8.94</v>
      </c>
      <c r="F21">
        <v>4.8</v>
      </c>
      <c r="H21">
        <f t="shared" si="0"/>
        <v>4.1399999999999997</v>
      </c>
      <c r="J21">
        <f t="shared" si="1"/>
        <v>2.3845505617977523</v>
      </c>
    </row>
    <row r="22" spans="1:10">
      <c r="A22" s="1">
        <v>25628</v>
      </c>
      <c r="B22">
        <v>3.6472068843327192</v>
      </c>
      <c r="C22">
        <v>4.6170509278201735</v>
      </c>
      <c r="E22">
        <v>8.57</v>
      </c>
      <c r="F22">
        <v>4.43</v>
      </c>
      <c r="H22">
        <f t="shared" si="0"/>
        <v>4.1400000000000006</v>
      </c>
      <c r="J22">
        <f t="shared" si="1"/>
        <v>2.3845505617977523</v>
      </c>
    </row>
    <row r="23" spans="1:10">
      <c r="A23" s="1">
        <v>25720</v>
      </c>
      <c r="B23">
        <v>3.6176142779051443</v>
      </c>
      <c r="C23">
        <v>4.5727586603250758</v>
      </c>
      <c r="E23">
        <v>7.88</v>
      </c>
      <c r="F23">
        <v>4.59</v>
      </c>
      <c r="H23">
        <f t="shared" si="0"/>
        <v>3.29</v>
      </c>
      <c r="J23">
        <f t="shared" si="1"/>
        <v>2.3845505617977523</v>
      </c>
    </row>
    <row r="24" spans="1:10">
      <c r="A24" s="1">
        <v>25812</v>
      </c>
      <c r="B24">
        <v>3.5889460800530668</v>
      </c>
      <c r="C24">
        <v>4.5888741480125885</v>
      </c>
      <c r="E24">
        <v>6.7</v>
      </c>
      <c r="F24">
        <v>4.53</v>
      </c>
      <c r="H24">
        <f t="shared" si="0"/>
        <v>2.17</v>
      </c>
      <c r="J24">
        <f t="shared" si="1"/>
        <v>2.3845505617977523</v>
      </c>
    </row>
    <row r="25" spans="1:10">
      <c r="A25" s="1">
        <v>25903</v>
      </c>
      <c r="B25">
        <v>3.5617646185081449</v>
      </c>
      <c r="C25">
        <v>4.3569247424402802</v>
      </c>
      <c r="E25">
        <v>5.57</v>
      </c>
      <c r="F25">
        <v>5.74</v>
      </c>
      <c r="H25">
        <f t="shared" si="0"/>
        <v>-0.16999999999999993</v>
      </c>
      <c r="J25">
        <f t="shared" si="1"/>
        <v>2.3845505617977523</v>
      </c>
    </row>
    <row r="26" spans="1:10">
      <c r="A26" s="1">
        <v>25993</v>
      </c>
      <c r="B26">
        <v>3.5419518690658922</v>
      </c>
      <c r="C26">
        <v>4.7484989286693988</v>
      </c>
      <c r="E26">
        <v>3.86</v>
      </c>
      <c r="F26">
        <v>5.17</v>
      </c>
      <c r="H26">
        <f t="shared" si="0"/>
        <v>-1.31</v>
      </c>
      <c r="J26">
        <f t="shared" si="1"/>
        <v>2.3845505617977523</v>
      </c>
    </row>
    <row r="27" spans="1:10">
      <c r="A27" s="1">
        <v>26085</v>
      </c>
      <c r="B27">
        <v>3.5090489554153077</v>
      </c>
      <c r="C27">
        <v>4.5557406549054118</v>
      </c>
      <c r="E27">
        <v>4.5599999999999996</v>
      </c>
      <c r="F27">
        <v>4.6399999999999997</v>
      </c>
      <c r="H27">
        <f t="shared" si="0"/>
        <v>-8.0000000000000071E-2</v>
      </c>
      <c r="J27">
        <f t="shared" si="1"/>
        <v>2.3845505617977523</v>
      </c>
    </row>
    <row r="28" spans="1:10">
      <c r="A28" s="1">
        <v>26177</v>
      </c>
      <c r="B28">
        <v>3.4855829237953126</v>
      </c>
      <c r="C28">
        <v>4.3332427779775546</v>
      </c>
      <c r="E28">
        <v>5.47</v>
      </c>
      <c r="F28">
        <v>3.83</v>
      </c>
      <c r="H28">
        <f t="shared" si="0"/>
        <v>1.6399999999999997</v>
      </c>
      <c r="J28">
        <f t="shared" si="1"/>
        <v>2.3845505617977523</v>
      </c>
    </row>
    <row r="29" spans="1:10">
      <c r="A29" s="1">
        <v>26268</v>
      </c>
      <c r="B29">
        <v>3.467523395606861</v>
      </c>
      <c r="C29">
        <v>3.8928749031944565</v>
      </c>
      <c r="E29">
        <v>4.75</v>
      </c>
      <c r="F29">
        <v>2.31</v>
      </c>
      <c r="H29">
        <f t="shared" si="0"/>
        <v>2.44</v>
      </c>
      <c r="J29">
        <f t="shared" si="1"/>
        <v>2.3845505617977523</v>
      </c>
    </row>
    <row r="30" spans="1:10">
      <c r="A30" s="1">
        <v>26359</v>
      </c>
      <c r="B30">
        <v>3.4512629965425585</v>
      </c>
      <c r="C30">
        <v>4.0804753103007005</v>
      </c>
      <c r="E30">
        <v>3.54</v>
      </c>
      <c r="F30">
        <v>3.9</v>
      </c>
      <c r="H30">
        <f t="shared" si="0"/>
        <v>-0.35999999999999988</v>
      </c>
      <c r="J30">
        <f t="shared" si="1"/>
        <v>2.3845505617977523</v>
      </c>
    </row>
    <row r="31" spans="1:10">
      <c r="A31" s="1">
        <v>26451</v>
      </c>
      <c r="B31">
        <v>3.4233427656929551</v>
      </c>
      <c r="C31">
        <v>4.0688532930233814</v>
      </c>
      <c r="E31">
        <v>4.3</v>
      </c>
      <c r="F31">
        <v>2.75</v>
      </c>
      <c r="H31">
        <f t="shared" si="0"/>
        <v>1.5499999999999998</v>
      </c>
      <c r="J31">
        <f t="shared" si="1"/>
        <v>2.3845505617977523</v>
      </c>
    </row>
    <row r="32" spans="1:10">
      <c r="A32" s="1">
        <v>26543</v>
      </c>
      <c r="B32">
        <v>3.3861055424875284</v>
      </c>
      <c r="C32">
        <v>3.9118805698393833</v>
      </c>
      <c r="E32">
        <v>4.74</v>
      </c>
      <c r="F32">
        <v>3.05</v>
      </c>
      <c r="H32">
        <f t="shared" si="0"/>
        <v>1.6900000000000004</v>
      </c>
      <c r="J32">
        <f t="shared" si="1"/>
        <v>2.3845505617977523</v>
      </c>
    </row>
    <row r="33" spans="1:10">
      <c r="A33" s="1">
        <v>26634</v>
      </c>
      <c r="B33">
        <v>3.3474365571704237</v>
      </c>
      <c r="C33">
        <v>3.864747133036742</v>
      </c>
      <c r="E33">
        <v>5.14</v>
      </c>
      <c r="F33">
        <v>2.56</v>
      </c>
      <c r="H33">
        <f t="shared" si="0"/>
        <v>2.5799999999999996</v>
      </c>
      <c r="J33">
        <f t="shared" si="1"/>
        <v>2.3845505617977523</v>
      </c>
    </row>
    <row r="34" spans="1:10">
      <c r="A34" s="1">
        <v>26724</v>
      </c>
      <c r="B34">
        <v>3.2976038717916327</v>
      </c>
      <c r="C34">
        <v>4.0197769734058246</v>
      </c>
      <c r="E34">
        <v>6.54</v>
      </c>
      <c r="F34">
        <v>2.8</v>
      </c>
      <c r="H34">
        <f t="shared" si="0"/>
        <v>3.74</v>
      </c>
      <c r="J34">
        <f t="shared" si="1"/>
        <v>2.3845505617977523</v>
      </c>
    </row>
    <row r="35" spans="1:10">
      <c r="A35" s="1">
        <v>26816</v>
      </c>
      <c r="B35">
        <v>3.2365886279464382</v>
      </c>
      <c r="C35">
        <v>4.1550351523312568</v>
      </c>
      <c r="E35">
        <v>7.82</v>
      </c>
      <c r="F35">
        <v>5.62</v>
      </c>
      <c r="H35">
        <f t="shared" si="0"/>
        <v>2.2000000000000002</v>
      </c>
      <c r="J35">
        <f t="shared" si="1"/>
        <v>2.3845505617977523</v>
      </c>
    </row>
    <row r="36" spans="1:10">
      <c r="A36" s="1">
        <v>26908</v>
      </c>
      <c r="B36">
        <v>3.1795909740551203</v>
      </c>
      <c r="C36">
        <v>3.9067340660064742</v>
      </c>
      <c r="E36">
        <v>10.56</v>
      </c>
      <c r="F36">
        <v>5.42</v>
      </c>
      <c r="H36">
        <f t="shared" si="0"/>
        <v>5.1400000000000006</v>
      </c>
      <c r="J36">
        <f t="shared" si="1"/>
        <v>2.3845505617977523</v>
      </c>
    </row>
    <row r="37" spans="1:10">
      <c r="A37" s="1">
        <v>26999</v>
      </c>
      <c r="B37">
        <v>3.1314375332101587</v>
      </c>
      <c r="C37">
        <v>4.0227287633528164</v>
      </c>
      <c r="E37">
        <v>10</v>
      </c>
      <c r="F37">
        <v>5.7</v>
      </c>
      <c r="H37">
        <f t="shared" si="0"/>
        <v>4.3</v>
      </c>
      <c r="J37">
        <f t="shared" si="1"/>
        <v>2.3845505617977523</v>
      </c>
    </row>
    <row r="38" spans="1:10">
      <c r="A38" s="1">
        <v>27089</v>
      </c>
      <c r="B38">
        <v>3.082473419293855</v>
      </c>
      <c r="C38">
        <v>3.9232595832610899</v>
      </c>
      <c r="E38">
        <v>9.32</v>
      </c>
      <c r="F38">
        <v>7.05</v>
      </c>
      <c r="H38">
        <f t="shared" si="0"/>
        <v>2.2700000000000005</v>
      </c>
      <c r="J38">
        <f t="shared" si="1"/>
        <v>2.3845505617977523</v>
      </c>
    </row>
    <row r="39" spans="1:10">
      <c r="A39" s="1">
        <v>27181</v>
      </c>
      <c r="B39">
        <v>3.0447885983276066</v>
      </c>
      <c r="C39">
        <v>4.2287583846156371</v>
      </c>
      <c r="E39">
        <v>11.25</v>
      </c>
      <c r="F39">
        <v>10.33</v>
      </c>
      <c r="H39">
        <f t="shared" si="0"/>
        <v>0.91999999999999993</v>
      </c>
      <c r="J39">
        <f t="shared" si="1"/>
        <v>2.3845505617977523</v>
      </c>
    </row>
    <row r="40" spans="1:10">
      <c r="A40" s="1">
        <v>27273</v>
      </c>
      <c r="B40">
        <v>3.0129312452137613</v>
      </c>
      <c r="C40">
        <v>4.2959993587077197</v>
      </c>
      <c r="E40">
        <v>12.09</v>
      </c>
      <c r="F40">
        <v>11.94</v>
      </c>
      <c r="H40">
        <f t="shared" si="0"/>
        <v>0.15000000000000036</v>
      </c>
      <c r="J40">
        <f t="shared" si="1"/>
        <v>2.3845505617977523</v>
      </c>
    </row>
    <row r="41" spans="1:10">
      <c r="A41" s="1">
        <v>27364</v>
      </c>
      <c r="B41">
        <v>2.9968927081816417</v>
      </c>
      <c r="C41">
        <v>4.1251588829679777</v>
      </c>
      <c r="E41">
        <v>9.35</v>
      </c>
      <c r="F41">
        <v>10.16</v>
      </c>
      <c r="H41">
        <f t="shared" si="0"/>
        <v>-0.8100000000000005</v>
      </c>
      <c r="J41">
        <f t="shared" si="1"/>
        <v>2.3845505617977523</v>
      </c>
    </row>
    <row r="42" spans="1:10">
      <c r="A42" s="1">
        <v>27454</v>
      </c>
      <c r="B42">
        <v>2.992638842372517</v>
      </c>
      <c r="C42">
        <v>3.5501497029804328</v>
      </c>
      <c r="E42">
        <v>6.3</v>
      </c>
      <c r="F42">
        <v>8.08</v>
      </c>
      <c r="H42">
        <f t="shared" si="0"/>
        <v>-1.7800000000000002</v>
      </c>
      <c r="J42">
        <f t="shared" si="1"/>
        <v>2.3845505617977523</v>
      </c>
    </row>
    <row r="43" spans="1:10">
      <c r="A43" s="1">
        <v>27546</v>
      </c>
      <c r="B43">
        <v>3.0003110486435061</v>
      </c>
      <c r="C43">
        <v>3.2510819037804444</v>
      </c>
      <c r="E43">
        <v>5.42</v>
      </c>
      <c r="F43">
        <v>6.27</v>
      </c>
      <c r="H43">
        <f t="shared" si="0"/>
        <v>-0.84999999999999964</v>
      </c>
      <c r="J43">
        <f t="shared" si="1"/>
        <v>2.3845505617977523</v>
      </c>
    </row>
    <row r="44" spans="1:10">
      <c r="A44" s="1">
        <v>27638</v>
      </c>
      <c r="B44">
        <v>3.0033007051264686</v>
      </c>
      <c r="C44">
        <v>3.3344706655004037</v>
      </c>
      <c r="E44">
        <v>6.16</v>
      </c>
      <c r="F44">
        <v>6.16</v>
      </c>
      <c r="H44">
        <f t="shared" si="0"/>
        <v>0</v>
      </c>
      <c r="J44">
        <f t="shared" si="1"/>
        <v>2.3845505617977523</v>
      </c>
    </row>
    <row r="45" spans="1:10">
      <c r="A45" s="1">
        <v>27729</v>
      </c>
      <c r="B45">
        <v>3.0005570756561037</v>
      </c>
      <c r="C45">
        <v>3.3746798371712448</v>
      </c>
      <c r="E45">
        <v>5.41</v>
      </c>
      <c r="F45">
        <v>6.68</v>
      </c>
      <c r="H45">
        <f t="shared" si="0"/>
        <v>-1.2699999999999996</v>
      </c>
      <c r="J45">
        <f t="shared" si="1"/>
        <v>2.3845505617977523</v>
      </c>
    </row>
    <row r="46" spans="1:10">
      <c r="A46" s="1">
        <v>27820</v>
      </c>
      <c r="B46">
        <v>2.9960255572551278</v>
      </c>
      <c r="C46">
        <v>3.4450468696160486</v>
      </c>
      <c r="E46">
        <v>4.83</v>
      </c>
      <c r="F46">
        <v>6.22</v>
      </c>
      <c r="H46">
        <f t="shared" si="0"/>
        <v>-1.3899999999999997</v>
      </c>
      <c r="J46">
        <f t="shared" si="1"/>
        <v>2.3845505617977523</v>
      </c>
    </row>
    <row r="47" spans="1:10">
      <c r="A47" s="1">
        <v>27912</v>
      </c>
      <c r="B47">
        <v>2.9887407845108185</v>
      </c>
      <c r="C47">
        <v>2.9801028082327399</v>
      </c>
      <c r="E47">
        <v>5.2</v>
      </c>
      <c r="F47">
        <v>4.87</v>
      </c>
      <c r="H47">
        <f t="shared" si="0"/>
        <v>0.33000000000000007</v>
      </c>
      <c r="J47">
        <f t="shared" si="1"/>
        <v>2.3845505617977523</v>
      </c>
    </row>
    <row r="48" spans="1:10">
      <c r="A48" s="1">
        <v>28004</v>
      </c>
      <c r="B48">
        <v>2.9917039910055712</v>
      </c>
      <c r="C48">
        <v>2.9392919288029153</v>
      </c>
      <c r="E48">
        <v>5.28</v>
      </c>
      <c r="F48">
        <v>6.41</v>
      </c>
      <c r="H48">
        <f t="shared" si="0"/>
        <v>-1.1299999999999999</v>
      </c>
      <c r="J48">
        <f t="shared" si="1"/>
        <v>2.3845505617977523</v>
      </c>
    </row>
    <row r="49" spans="1:10">
      <c r="A49" s="1">
        <v>28095</v>
      </c>
      <c r="B49">
        <v>3.0021898927497346</v>
      </c>
      <c r="C49">
        <v>2.9269602897677185</v>
      </c>
      <c r="E49">
        <v>4.87</v>
      </c>
      <c r="F49">
        <v>6.39</v>
      </c>
      <c r="H49">
        <f t="shared" si="0"/>
        <v>-1.5199999999999996</v>
      </c>
      <c r="J49">
        <f t="shared" si="1"/>
        <v>2.3845505617977523</v>
      </c>
    </row>
    <row r="50" spans="1:10">
      <c r="A50" s="1">
        <v>28185</v>
      </c>
      <c r="B50">
        <v>3.0145336631104307</v>
      </c>
      <c r="C50">
        <v>2.9762696898524164</v>
      </c>
      <c r="E50">
        <v>4.66</v>
      </c>
      <c r="F50">
        <v>6.83</v>
      </c>
      <c r="H50">
        <f t="shared" si="0"/>
        <v>-2.17</v>
      </c>
      <c r="J50">
        <f t="shared" si="1"/>
        <v>2.3845505617977523</v>
      </c>
    </row>
    <row r="51" spans="1:10">
      <c r="A51" s="1">
        <v>28277</v>
      </c>
      <c r="B51">
        <v>3.0237610940419266</v>
      </c>
      <c r="C51">
        <v>3.0170915600975121</v>
      </c>
      <c r="E51">
        <v>5.16</v>
      </c>
      <c r="F51">
        <v>6.26</v>
      </c>
      <c r="H51">
        <f t="shared" si="0"/>
        <v>-1.0999999999999996</v>
      </c>
      <c r="J51">
        <f t="shared" si="1"/>
        <v>2.3845505617977523</v>
      </c>
    </row>
    <row r="52" spans="1:10">
      <c r="A52" s="1">
        <v>28369</v>
      </c>
      <c r="B52">
        <v>3.0274024555141397</v>
      </c>
      <c r="C52">
        <v>3.159051147625684</v>
      </c>
      <c r="E52">
        <v>5.82</v>
      </c>
      <c r="F52">
        <v>6.86</v>
      </c>
      <c r="H52">
        <f t="shared" si="0"/>
        <v>-1.04</v>
      </c>
      <c r="J52">
        <f t="shared" si="1"/>
        <v>2.3845505617977523</v>
      </c>
    </row>
    <row r="53" spans="1:10">
      <c r="A53" s="1">
        <v>28460</v>
      </c>
      <c r="B53">
        <v>3.0332289144269753</v>
      </c>
      <c r="C53">
        <v>2.788458500431978</v>
      </c>
      <c r="E53">
        <v>6.51</v>
      </c>
      <c r="F53">
        <v>6</v>
      </c>
      <c r="H53">
        <f t="shared" si="0"/>
        <v>0.50999999999999979</v>
      </c>
      <c r="J53">
        <f t="shared" si="1"/>
        <v>2.3845505617977523</v>
      </c>
    </row>
    <row r="54" spans="1:10">
      <c r="A54" s="1">
        <v>28550</v>
      </c>
      <c r="B54">
        <v>3.0481927112238365</v>
      </c>
      <c r="C54">
        <v>2.6964013682300565</v>
      </c>
      <c r="E54">
        <v>6.76</v>
      </c>
      <c r="F54">
        <v>6.52</v>
      </c>
      <c r="H54">
        <f t="shared" si="0"/>
        <v>0.24000000000000021</v>
      </c>
      <c r="J54">
        <f t="shared" si="1"/>
        <v>2.3845505617977523</v>
      </c>
    </row>
    <row r="55" spans="1:10">
      <c r="A55" s="1">
        <v>28642</v>
      </c>
      <c r="B55">
        <v>3.055290498866388</v>
      </c>
      <c r="C55">
        <v>3.3399046330688114</v>
      </c>
      <c r="E55">
        <v>7.28</v>
      </c>
      <c r="F55">
        <v>7.13</v>
      </c>
      <c r="H55">
        <f t="shared" si="0"/>
        <v>0.15000000000000036</v>
      </c>
      <c r="J55">
        <f t="shared" si="1"/>
        <v>2.3845505617977523</v>
      </c>
    </row>
    <row r="56" spans="1:10">
      <c r="A56" s="1">
        <v>28734</v>
      </c>
      <c r="B56">
        <v>3.038987806522083</v>
      </c>
      <c r="C56">
        <v>3.2584311562770987</v>
      </c>
      <c r="E56">
        <v>8.1</v>
      </c>
      <c r="F56">
        <v>7.07</v>
      </c>
      <c r="H56">
        <f t="shared" si="0"/>
        <v>1.0299999999999994</v>
      </c>
      <c r="J56">
        <f t="shared" si="1"/>
        <v>2.3845505617977523</v>
      </c>
    </row>
    <row r="57" spans="1:10">
      <c r="A57" s="1">
        <v>28825</v>
      </c>
      <c r="B57">
        <v>3.0260207612082084</v>
      </c>
      <c r="C57">
        <v>3.3648933841014661</v>
      </c>
      <c r="E57">
        <v>9.58</v>
      </c>
      <c r="F57">
        <v>7.37</v>
      </c>
      <c r="H57">
        <f t="shared" si="0"/>
        <v>2.21</v>
      </c>
      <c r="J57">
        <f t="shared" si="1"/>
        <v>2.3845505617977523</v>
      </c>
    </row>
    <row r="58" spans="1:10">
      <c r="A58" s="1">
        <v>28915</v>
      </c>
      <c r="B58">
        <v>3.013073816481401</v>
      </c>
      <c r="C58">
        <v>2.8066461922915682</v>
      </c>
      <c r="E58">
        <v>10.07</v>
      </c>
      <c r="F58">
        <v>5.55</v>
      </c>
      <c r="H58">
        <f t="shared" si="0"/>
        <v>4.5200000000000005</v>
      </c>
      <c r="J58">
        <f t="shared" si="1"/>
        <v>2.3845505617977523</v>
      </c>
    </row>
    <row r="59" spans="1:10">
      <c r="A59" s="1">
        <v>29007</v>
      </c>
      <c r="B59">
        <v>3.0060086519214373</v>
      </c>
      <c r="C59">
        <v>3.2521035857379488</v>
      </c>
      <c r="E59">
        <v>10.18</v>
      </c>
      <c r="F59">
        <v>9.06</v>
      </c>
      <c r="H59">
        <f t="shared" si="0"/>
        <v>1.1199999999999992</v>
      </c>
      <c r="J59">
        <f t="shared" si="1"/>
        <v>2.3845505617977523</v>
      </c>
    </row>
    <row r="60" spans="1:10">
      <c r="A60" s="1">
        <v>29099</v>
      </c>
      <c r="B60">
        <v>3.0001041174422296</v>
      </c>
      <c r="C60">
        <v>3.2178772135756821</v>
      </c>
      <c r="E60">
        <v>10.95</v>
      </c>
      <c r="F60">
        <v>7.56</v>
      </c>
      <c r="H60">
        <f t="shared" si="0"/>
        <v>3.3899999999999997</v>
      </c>
      <c r="J60">
        <f t="shared" si="1"/>
        <v>2.3845505617977523</v>
      </c>
    </row>
    <row r="61" spans="1:10">
      <c r="A61" s="1">
        <v>29190</v>
      </c>
      <c r="B61">
        <v>2.992113871298824</v>
      </c>
      <c r="C61">
        <v>3.2331171052497667</v>
      </c>
      <c r="E61">
        <v>13.58</v>
      </c>
      <c r="F61">
        <v>8.58</v>
      </c>
      <c r="H61">
        <f t="shared" si="0"/>
        <v>5</v>
      </c>
      <c r="J61">
        <f t="shared" si="1"/>
        <v>2.3845505617977523</v>
      </c>
    </row>
    <row r="62" spans="1:10">
      <c r="A62" s="1">
        <v>29281</v>
      </c>
      <c r="B62">
        <v>2.9880091267998745</v>
      </c>
      <c r="C62">
        <v>3.5039806650466305</v>
      </c>
      <c r="E62">
        <v>15.05</v>
      </c>
      <c r="F62">
        <v>10.1</v>
      </c>
      <c r="H62">
        <f t="shared" si="0"/>
        <v>4.9500000000000011</v>
      </c>
      <c r="J62">
        <f t="shared" si="1"/>
        <v>2.3845505617977523</v>
      </c>
    </row>
    <row r="63" spans="1:10">
      <c r="A63" s="1">
        <v>29373</v>
      </c>
      <c r="B63">
        <v>2.9914690553863093</v>
      </c>
      <c r="C63">
        <v>3.056637777046431</v>
      </c>
      <c r="E63">
        <v>12.69</v>
      </c>
      <c r="F63">
        <v>9.24</v>
      </c>
      <c r="H63">
        <f t="shared" si="0"/>
        <v>3.4499999999999993</v>
      </c>
      <c r="J63">
        <f t="shared" si="1"/>
        <v>2.3845505617977523</v>
      </c>
    </row>
    <row r="64" spans="1:10">
      <c r="A64" s="1">
        <v>29465</v>
      </c>
      <c r="B64">
        <v>3.0094054401947696</v>
      </c>
      <c r="C64">
        <v>3.0872282430698283</v>
      </c>
      <c r="E64">
        <v>9.84</v>
      </c>
      <c r="F64">
        <v>9.17</v>
      </c>
      <c r="H64">
        <f t="shared" si="0"/>
        <v>0.66999999999999993</v>
      </c>
      <c r="J64">
        <f t="shared" si="1"/>
        <v>2.3845505617977523</v>
      </c>
    </row>
    <row r="65" spans="1:10">
      <c r="A65" s="1">
        <v>29556</v>
      </c>
      <c r="B65">
        <v>3.0180099315397886</v>
      </c>
      <c r="C65">
        <v>3.6503151887651648</v>
      </c>
      <c r="E65">
        <v>15.85</v>
      </c>
      <c r="F65">
        <v>10.09</v>
      </c>
      <c r="H65">
        <f t="shared" si="0"/>
        <v>5.76</v>
      </c>
      <c r="J65">
        <f t="shared" si="1"/>
        <v>2.3845505617977523</v>
      </c>
    </row>
    <row r="66" spans="1:10">
      <c r="A66" s="1">
        <v>29646</v>
      </c>
      <c r="B66">
        <v>3.009182647070372</v>
      </c>
      <c r="C66">
        <v>3.862524399685769</v>
      </c>
      <c r="E66">
        <v>16.57</v>
      </c>
      <c r="F66">
        <v>9.18</v>
      </c>
      <c r="H66">
        <f t="shared" si="0"/>
        <v>7.3900000000000006</v>
      </c>
      <c r="J66">
        <f t="shared" si="1"/>
        <v>2.3845505617977523</v>
      </c>
    </row>
    <row r="67" spans="1:10">
      <c r="A67" s="1">
        <v>29738</v>
      </c>
      <c r="B67">
        <v>2.9942143699698205</v>
      </c>
      <c r="C67">
        <v>3.3492490358334734</v>
      </c>
      <c r="E67">
        <v>17.78</v>
      </c>
      <c r="F67">
        <v>7.72</v>
      </c>
      <c r="H67">
        <f t="shared" ref="H67:H130" si="2">E67-F67</f>
        <v>10.060000000000002</v>
      </c>
      <c r="J67">
        <f t="shared" ref="J67:J130" si="3">AVERAGE($H$2:$H$179)</f>
        <v>2.3845505617977523</v>
      </c>
    </row>
    <row r="68" spans="1:10">
      <c r="A68" s="1">
        <v>29830</v>
      </c>
      <c r="B68">
        <v>2.9883620617754474</v>
      </c>
      <c r="C68">
        <v>3.5608550896883053</v>
      </c>
      <c r="E68">
        <v>17.579999999999998</v>
      </c>
      <c r="F68">
        <v>7.54</v>
      </c>
      <c r="H68">
        <f t="shared" si="2"/>
        <v>10.039999999999999</v>
      </c>
      <c r="J68">
        <f t="shared" si="3"/>
        <v>2.3845505617977523</v>
      </c>
    </row>
    <row r="69" spans="1:10">
      <c r="A69" s="1">
        <v>29921</v>
      </c>
      <c r="B69">
        <v>2.9795862858776774</v>
      </c>
      <c r="C69">
        <v>3.171016555924842</v>
      </c>
      <c r="E69">
        <v>13.59</v>
      </c>
      <c r="F69">
        <v>7.25</v>
      </c>
      <c r="H69">
        <f t="shared" si="2"/>
        <v>6.34</v>
      </c>
      <c r="J69">
        <f t="shared" si="3"/>
        <v>2.3845505617977523</v>
      </c>
    </row>
    <row r="70" spans="1:10">
      <c r="A70" s="1">
        <v>30011</v>
      </c>
      <c r="B70">
        <v>2.98686077889151</v>
      </c>
      <c r="C70">
        <v>2.6188952897796187</v>
      </c>
      <c r="E70">
        <v>14.23</v>
      </c>
      <c r="F70">
        <v>5.91</v>
      </c>
      <c r="H70">
        <f t="shared" si="2"/>
        <v>8.32</v>
      </c>
      <c r="J70">
        <f t="shared" si="3"/>
        <v>2.3845505617977523</v>
      </c>
    </row>
    <row r="71" spans="1:10">
      <c r="A71" s="1">
        <v>30103</v>
      </c>
      <c r="B71">
        <v>3.0039437314417423</v>
      </c>
      <c r="C71">
        <v>2.6649980352869678</v>
      </c>
      <c r="E71">
        <v>14.51</v>
      </c>
      <c r="F71">
        <v>5.48</v>
      </c>
      <c r="H71">
        <f t="shared" si="2"/>
        <v>9.0299999999999994</v>
      </c>
      <c r="J71">
        <f t="shared" si="3"/>
        <v>2.3845505617977523</v>
      </c>
    </row>
    <row r="72" spans="1:10">
      <c r="A72" s="1">
        <v>30195</v>
      </c>
      <c r="B72">
        <v>3.0180239180609565</v>
      </c>
      <c r="C72">
        <v>2.8327056742695991</v>
      </c>
      <c r="E72">
        <v>11.01</v>
      </c>
      <c r="F72">
        <v>6.54</v>
      </c>
      <c r="H72">
        <f t="shared" si="2"/>
        <v>4.47</v>
      </c>
      <c r="J72">
        <f t="shared" si="3"/>
        <v>2.3845505617977523</v>
      </c>
    </row>
    <row r="73" spans="1:10">
      <c r="A73" s="1">
        <v>30286</v>
      </c>
      <c r="B73">
        <v>3.0378750696559074</v>
      </c>
      <c r="C73">
        <v>2.7527581012072528</v>
      </c>
      <c r="E73">
        <v>9.2899999999999991</v>
      </c>
      <c r="F73">
        <v>5.73</v>
      </c>
      <c r="H73">
        <f t="shared" si="2"/>
        <v>3.5599999999999987</v>
      </c>
      <c r="J73">
        <f t="shared" si="3"/>
        <v>2.3845505617977523</v>
      </c>
    </row>
    <row r="74" spans="1:10">
      <c r="A74" s="1">
        <v>30376</v>
      </c>
      <c r="B74">
        <v>3.0570402263620142</v>
      </c>
      <c r="C74">
        <v>2.886197924880924</v>
      </c>
      <c r="E74">
        <v>8.65</v>
      </c>
      <c r="F74">
        <v>5.55</v>
      </c>
      <c r="H74">
        <f t="shared" si="2"/>
        <v>3.1000000000000005</v>
      </c>
      <c r="J74">
        <f t="shared" si="3"/>
        <v>2.3845505617977523</v>
      </c>
    </row>
    <row r="75" spans="1:10">
      <c r="A75" s="1">
        <v>30468</v>
      </c>
      <c r="B75">
        <v>3.0677479313379101</v>
      </c>
      <c r="C75">
        <v>2.6281935546174369</v>
      </c>
      <c r="E75">
        <v>8.8000000000000007</v>
      </c>
      <c r="F75">
        <v>3.14</v>
      </c>
      <c r="H75">
        <f t="shared" si="2"/>
        <v>5.66</v>
      </c>
      <c r="J75">
        <f t="shared" si="3"/>
        <v>2.3845505617977523</v>
      </c>
    </row>
    <row r="76" spans="1:10">
      <c r="A76" s="1">
        <v>30560</v>
      </c>
      <c r="B76">
        <v>3.0680899400626043</v>
      </c>
      <c r="C76">
        <v>3.2446009828657147</v>
      </c>
      <c r="E76">
        <v>9.4600000000000009</v>
      </c>
      <c r="F76">
        <v>6.23</v>
      </c>
      <c r="H76">
        <f t="shared" si="2"/>
        <v>3.2300000000000004</v>
      </c>
      <c r="J76">
        <f t="shared" si="3"/>
        <v>2.3845505617977523</v>
      </c>
    </row>
    <row r="77" spans="1:10">
      <c r="A77" s="1">
        <v>30651</v>
      </c>
      <c r="B77">
        <v>3.0626101546865598</v>
      </c>
      <c r="C77">
        <v>2.8950191447069358</v>
      </c>
      <c r="E77">
        <v>9.43</v>
      </c>
      <c r="F77">
        <v>3.25</v>
      </c>
      <c r="H77">
        <f t="shared" si="2"/>
        <v>6.18</v>
      </c>
      <c r="J77">
        <f t="shared" si="3"/>
        <v>2.3845505617977523</v>
      </c>
    </row>
    <row r="78" spans="1:10">
      <c r="A78" s="1">
        <v>30742</v>
      </c>
      <c r="B78">
        <v>3.0511100292412743</v>
      </c>
      <c r="C78">
        <v>3.0413325366626891</v>
      </c>
      <c r="E78">
        <v>9.69</v>
      </c>
      <c r="F78">
        <v>4.08</v>
      </c>
      <c r="H78">
        <f t="shared" si="2"/>
        <v>5.6099999999999994</v>
      </c>
      <c r="J78">
        <f t="shared" si="3"/>
        <v>2.3845505617977523</v>
      </c>
    </row>
    <row r="79" spans="1:10">
      <c r="A79" s="1">
        <v>30834</v>
      </c>
      <c r="B79">
        <v>3.0355481310731527</v>
      </c>
      <c r="C79">
        <v>3.24492952417308</v>
      </c>
      <c r="E79">
        <v>10.56</v>
      </c>
      <c r="F79">
        <v>4.7699999999999996</v>
      </c>
      <c r="H79">
        <f t="shared" si="2"/>
        <v>5.7900000000000009</v>
      </c>
      <c r="J79">
        <f t="shared" si="3"/>
        <v>2.3845505617977523</v>
      </c>
    </row>
    <row r="80" spans="1:10">
      <c r="A80" s="1">
        <v>30926</v>
      </c>
      <c r="B80">
        <v>3.0185668060545465</v>
      </c>
      <c r="C80">
        <v>3.0919891524501795</v>
      </c>
      <c r="E80">
        <v>11.39</v>
      </c>
      <c r="F80">
        <v>3.82</v>
      </c>
      <c r="H80">
        <f t="shared" si="2"/>
        <v>7.57</v>
      </c>
      <c r="J80">
        <f t="shared" si="3"/>
        <v>2.3845505617977523</v>
      </c>
    </row>
    <row r="81" spans="1:10">
      <c r="A81" s="1">
        <v>31017</v>
      </c>
      <c r="B81">
        <v>3.0038483021685174</v>
      </c>
      <c r="C81">
        <v>2.9002923844495108</v>
      </c>
      <c r="E81">
        <v>9.27</v>
      </c>
      <c r="F81">
        <v>2.91</v>
      </c>
      <c r="H81">
        <f t="shared" si="2"/>
        <v>6.3599999999999994</v>
      </c>
      <c r="J81">
        <f t="shared" si="3"/>
        <v>2.3845505617977523</v>
      </c>
    </row>
    <row r="82" spans="1:10">
      <c r="A82" s="1">
        <v>31107</v>
      </c>
      <c r="B82">
        <v>2.9891647263853045</v>
      </c>
      <c r="C82">
        <v>3.4261220223607394</v>
      </c>
      <c r="E82">
        <v>8.48</v>
      </c>
      <c r="F82">
        <v>4.97</v>
      </c>
      <c r="H82">
        <f t="shared" si="2"/>
        <v>3.5100000000000007</v>
      </c>
      <c r="J82">
        <f t="shared" si="3"/>
        <v>2.3845505617977523</v>
      </c>
    </row>
    <row r="83" spans="1:10">
      <c r="A83" s="1">
        <v>31199</v>
      </c>
      <c r="B83">
        <v>2.9719898397966014</v>
      </c>
      <c r="C83">
        <v>3.1682588412054975</v>
      </c>
      <c r="E83">
        <v>7.92</v>
      </c>
      <c r="F83">
        <v>3.18</v>
      </c>
      <c r="H83">
        <f t="shared" si="2"/>
        <v>4.74</v>
      </c>
      <c r="J83">
        <f t="shared" si="3"/>
        <v>2.3845505617977523</v>
      </c>
    </row>
    <row r="84" spans="1:10">
      <c r="A84" s="1">
        <v>31291</v>
      </c>
      <c r="B84">
        <v>2.9518541849937932</v>
      </c>
      <c r="C84">
        <v>3.3001785930829826</v>
      </c>
      <c r="E84">
        <v>7.9</v>
      </c>
      <c r="F84">
        <v>3.42</v>
      </c>
      <c r="H84">
        <f t="shared" si="2"/>
        <v>4.4800000000000004</v>
      </c>
      <c r="J84">
        <f t="shared" si="3"/>
        <v>2.3845505617977523</v>
      </c>
    </row>
    <row r="85" spans="1:10">
      <c r="A85" s="1">
        <v>31382</v>
      </c>
      <c r="B85">
        <v>2.9268005808078441</v>
      </c>
      <c r="C85">
        <v>3.1555163745813273</v>
      </c>
      <c r="E85">
        <v>8.1</v>
      </c>
      <c r="F85">
        <v>3.37</v>
      </c>
      <c r="H85">
        <f t="shared" si="2"/>
        <v>4.7299999999999995</v>
      </c>
      <c r="J85">
        <f t="shared" si="3"/>
        <v>2.3845505617977523</v>
      </c>
    </row>
    <row r="86" spans="1:10">
      <c r="A86" s="1">
        <v>31472</v>
      </c>
      <c r="B86">
        <v>2.9034062257319229</v>
      </c>
      <c r="C86">
        <v>3.2966959157131432</v>
      </c>
      <c r="E86">
        <v>7.83</v>
      </c>
      <c r="F86">
        <v>4.45</v>
      </c>
      <c r="H86">
        <f t="shared" si="2"/>
        <v>3.38</v>
      </c>
      <c r="J86">
        <f t="shared" si="3"/>
        <v>2.3845505617977523</v>
      </c>
    </row>
    <row r="87" spans="1:10">
      <c r="A87" s="1">
        <v>31564</v>
      </c>
      <c r="B87">
        <v>2.8802625697225701</v>
      </c>
      <c r="C87">
        <v>3.1325704024416865</v>
      </c>
      <c r="E87">
        <v>6.92</v>
      </c>
      <c r="F87">
        <v>3.6</v>
      </c>
      <c r="H87">
        <f t="shared" si="2"/>
        <v>3.32</v>
      </c>
      <c r="J87">
        <f t="shared" si="3"/>
        <v>2.3845505617977523</v>
      </c>
    </row>
    <row r="88" spans="1:10">
      <c r="A88" s="1">
        <v>31656</v>
      </c>
      <c r="B88">
        <v>2.8600180579439276</v>
      </c>
      <c r="C88">
        <v>3.2552506211790364</v>
      </c>
      <c r="E88">
        <v>6.21</v>
      </c>
      <c r="F88">
        <v>3.81</v>
      </c>
      <c r="H88">
        <f t="shared" si="2"/>
        <v>2.4</v>
      </c>
      <c r="J88">
        <f t="shared" si="3"/>
        <v>2.3845505617977523</v>
      </c>
    </row>
    <row r="89" spans="1:10">
      <c r="A89" s="1">
        <v>31747</v>
      </c>
      <c r="B89">
        <v>2.8397129422784526</v>
      </c>
      <c r="C89">
        <v>3.2478513802867743</v>
      </c>
      <c r="E89">
        <v>6.27</v>
      </c>
      <c r="F89">
        <v>3.9</v>
      </c>
      <c r="H89">
        <f t="shared" si="2"/>
        <v>2.3699999999999997</v>
      </c>
      <c r="J89">
        <f t="shared" si="3"/>
        <v>2.3845505617977523</v>
      </c>
    </row>
    <row r="90" spans="1:10">
      <c r="A90" s="1">
        <v>31837</v>
      </c>
      <c r="B90">
        <v>2.8231563515263183</v>
      </c>
      <c r="C90">
        <v>3.0969239215487261</v>
      </c>
      <c r="E90">
        <v>6.22</v>
      </c>
      <c r="F90">
        <v>3.78</v>
      </c>
      <c r="H90">
        <f t="shared" si="2"/>
        <v>2.44</v>
      </c>
      <c r="J90">
        <f t="shared" si="3"/>
        <v>2.3845505617977523</v>
      </c>
    </row>
    <row r="91" spans="1:10">
      <c r="A91" s="1">
        <v>31929</v>
      </c>
      <c r="B91">
        <v>2.8074335741960055</v>
      </c>
      <c r="C91">
        <v>2.9766452911007359</v>
      </c>
      <c r="E91">
        <v>6.65</v>
      </c>
      <c r="F91">
        <v>3.52</v>
      </c>
      <c r="H91">
        <f t="shared" si="2"/>
        <v>3.1300000000000003</v>
      </c>
      <c r="J91">
        <f t="shared" si="3"/>
        <v>2.3845505617977523</v>
      </c>
    </row>
    <row r="92" spans="1:10">
      <c r="A92" s="1">
        <v>32021</v>
      </c>
      <c r="B92">
        <v>2.7889721258133533</v>
      </c>
      <c r="C92">
        <v>3.0546356696368062</v>
      </c>
      <c r="E92">
        <v>6.84</v>
      </c>
      <c r="F92">
        <v>4.05</v>
      </c>
      <c r="H92">
        <f t="shared" si="2"/>
        <v>2.79</v>
      </c>
      <c r="J92">
        <f t="shared" si="3"/>
        <v>2.3845505617977523</v>
      </c>
    </row>
    <row r="93" spans="1:10">
      <c r="A93" s="1">
        <v>32112</v>
      </c>
      <c r="B93">
        <v>2.7677737258873849</v>
      </c>
      <c r="C93">
        <v>3.1804208528351925</v>
      </c>
      <c r="E93">
        <v>6.92</v>
      </c>
      <c r="F93">
        <v>4.12</v>
      </c>
      <c r="H93">
        <f t="shared" si="2"/>
        <v>2.8</v>
      </c>
      <c r="J93">
        <f t="shared" si="3"/>
        <v>2.3845505617977523</v>
      </c>
    </row>
    <row r="94" spans="1:10">
      <c r="A94" s="1">
        <v>32203</v>
      </c>
      <c r="B94">
        <v>2.7411306680869836</v>
      </c>
      <c r="C94">
        <v>3.0727353262696591</v>
      </c>
      <c r="E94">
        <v>6.66</v>
      </c>
      <c r="F94">
        <v>4.2300000000000004</v>
      </c>
      <c r="H94">
        <f t="shared" si="2"/>
        <v>2.4299999999999997</v>
      </c>
      <c r="J94">
        <f t="shared" si="3"/>
        <v>2.3845505617977523</v>
      </c>
    </row>
    <row r="95" spans="1:10">
      <c r="A95" s="1">
        <v>32295</v>
      </c>
      <c r="B95">
        <v>2.7165767046772924</v>
      </c>
      <c r="C95">
        <v>3.314187076965796</v>
      </c>
      <c r="E95">
        <v>7.16</v>
      </c>
      <c r="F95">
        <v>4.8899999999999997</v>
      </c>
      <c r="H95">
        <f t="shared" si="2"/>
        <v>2.2700000000000005</v>
      </c>
      <c r="J95">
        <f t="shared" si="3"/>
        <v>2.3845505617977523</v>
      </c>
    </row>
    <row r="96" spans="1:10">
      <c r="A96" s="1">
        <v>32387</v>
      </c>
      <c r="B96">
        <v>2.6886339297597805</v>
      </c>
      <c r="C96">
        <v>3.3344159476184778</v>
      </c>
      <c r="E96">
        <v>7.98</v>
      </c>
      <c r="F96">
        <v>4.71</v>
      </c>
      <c r="H96">
        <f t="shared" si="2"/>
        <v>3.2700000000000005</v>
      </c>
      <c r="J96">
        <f t="shared" si="3"/>
        <v>2.3845505617977523</v>
      </c>
    </row>
    <row r="97" spans="1:10">
      <c r="A97" s="1">
        <v>32478</v>
      </c>
      <c r="B97">
        <v>2.6606651641040253</v>
      </c>
      <c r="C97">
        <v>3.3447291815518372</v>
      </c>
      <c r="E97">
        <v>8.4700000000000006</v>
      </c>
      <c r="F97">
        <v>4.32</v>
      </c>
      <c r="H97">
        <f t="shared" si="2"/>
        <v>4.1500000000000004</v>
      </c>
      <c r="J97">
        <f t="shared" si="3"/>
        <v>2.3845505617977523</v>
      </c>
    </row>
    <row r="98" spans="1:10">
      <c r="A98" s="1">
        <v>32568</v>
      </c>
      <c r="B98">
        <v>2.6263924808912607</v>
      </c>
      <c r="C98">
        <v>3.4594181395446304</v>
      </c>
      <c r="E98">
        <v>9.44</v>
      </c>
      <c r="F98">
        <v>4.71</v>
      </c>
      <c r="H98">
        <f t="shared" si="2"/>
        <v>4.7299999999999995</v>
      </c>
      <c r="J98">
        <f t="shared" si="3"/>
        <v>2.3845505617977523</v>
      </c>
    </row>
    <row r="99" spans="1:10">
      <c r="A99" s="1">
        <v>32660</v>
      </c>
      <c r="B99">
        <v>2.5893558668449392</v>
      </c>
      <c r="C99">
        <v>3.2138198111285288</v>
      </c>
      <c r="E99">
        <v>9.73</v>
      </c>
      <c r="F99">
        <v>3.56</v>
      </c>
      <c r="H99">
        <f t="shared" si="2"/>
        <v>6.17</v>
      </c>
      <c r="J99">
        <f t="shared" si="3"/>
        <v>2.3845505617977523</v>
      </c>
    </row>
    <row r="100" spans="1:10">
      <c r="A100" s="1">
        <v>32752</v>
      </c>
      <c r="B100">
        <v>2.5493826704866454</v>
      </c>
      <c r="C100">
        <v>3.011533255577568</v>
      </c>
      <c r="E100">
        <v>9.08</v>
      </c>
      <c r="F100">
        <v>2.79</v>
      </c>
      <c r="H100">
        <f t="shared" si="2"/>
        <v>6.29</v>
      </c>
      <c r="J100">
        <f t="shared" si="3"/>
        <v>2.3845505617977523</v>
      </c>
    </row>
    <row r="101" spans="1:10">
      <c r="A101" s="1">
        <v>32843</v>
      </c>
      <c r="B101">
        <v>2.5062527354927817</v>
      </c>
      <c r="C101">
        <v>3.0770278863939517</v>
      </c>
      <c r="E101">
        <v>8.61</v>
      </c>
      <c r="F101">
        <v>3.74</v>
      </c>
      <c r="H101">
        <f t="shared" si="2"/>
        <v>4.8699999999999992</v>
      </c>
      <c r="J101">
        <f t="shared" si="3"/>
        <v>2.3845505617977523</v>
      </c>
    </row>
    <row r="102" spans="1:10">
      <c r="A102" s="1">
        <v>32933</v>
      </c>
      <c r="B102">
        <v>2.4618317556708664</v>
      </c>
      <c r="C102">
        <v>3.4996438874564157</v>
      </c>
      <c r="E102">
        <v>8.25</v>
      </c>
      <c r="F102">
        <v>5.0199999999999996</v>
      </c>
      <c r="H102">
        <f t="shared" si="2"/>
        <v>3.2300000000000004</v>
      </c>
      <c r="J102">
        <f t="shared" si="3"/>
        <v>2.3845505617977523</v>
      </c>
    </row>
    <row r="103" spans="1:10">
      <c r="A103" s="1">
        <v>33025</v>
      </c>
      <c r="B103">
        <v>2.413044983760924</v>
      </c>
      <c r="C103">
        <v>3.7109473513222397</v>
      </c>
      <c r="E103">
        <v>8.24</v>
      </c>
      <c r="F103">
        <v>5.38</v>
      </c>
      <c r="H103">
        <f t="shared" si="2"/>
        <v>2.8600000000000003</v>
      </c>
      <c r="J103">
        <f t="shared" si="3"/>
        <v>2.3845505617977523</v>
      </c>
    </row>
    <row r="104" spans="1:10">
      <c r="A104" s="1">
        <v>33117</v>
      </c>
      <c r="B104">
        <v>2.3692475703097289</v>
      </c>
      <c r="C104">
        <v>3.4955224667938154</v>
      </c>
      <c r="E104">
        <v>8.16</v>
      </c>
      <c r="F104">
        <v>4.1399999999999997</v>
      </c>
      <c r="H104">
        <f t="shared" si="2"/>
        <v>4.0200000000000005</v>
      </c>
      <c r="J104">
        <f t="shared" si="3"/>
        <v>2.3845505617977523</v>
      </c>
    </row>
    <row r="105" spans="1:10">
      <c r="A105" s="1">
        <v>33208</v>
      </c>
      <c r="B105">
        <v>2.3356297406230047</v>
      </c>
      <c r="C105">
        <v>2.9314606877786225</v>
      </c>
      <c r="E105">
        <v>7.74</v>
      </c>
      <c r="F105">
        <v>3.44</v>
      </c>
      <c r="H105">
        <f t="shared" si="2"/>
        <v>4.3000000000000007</v>
      </c>
      <c r="J105">
        <f t="shared" si="3"/>
        <v>2.3845505617977523</v>
      </c>
    </row>
    <row r="106" spans="1:10">
      <c r="A106" s="1">
        <v>33298</v>
      </c>
      <c r="B106">
        <v>2.3151521507452992</v>
      </c>
      <c r="C106">
        <v>2.7670296884022534</v>
      </c>
      <c r="E106">
        <v>6.43</v>
      </c>
      <c r="F106">
        <v>4.1500000000000004</v>
      </c>
      <c r="H106">
        <f t="shared" si="2"/>
        <v>2.2799999999999994</v>
      </c>
      <c r="J106">
        <f t="shared" si="3"/>
        <v>2.3845505617977523</v>
      </c>
    </row>
    <row r="107" spans="1:10">
      <c r="A107" s="1">
        <v>33390</v>
      </c>
      <c r="B107">
        <v>2.2996042514652428</v>
      </c>
      <c r="C107">
        <v>2.8111912556051419</v>
      </c>
      <c r="E107">
        <v>5.86</v>
      </c>
      <c r="F107">
        <v>3.39</v>
      </c>
      <c r="H107">
        <f t="shared" si="2"/>
        <v>2.4700000000000002</v>
      </c>
      <c r="J107">
        <f t="shared" si="3"/>
        <v>2.3845505617977523</v>
      </c>
    </row>
    <row r="108" spans="1:10">
      <c r="A108" s="1">
        <v>33482</v>
      </c>
      <c r="B108">
        <v>2.2829926157394809</v>
      </c>
      <c r="C108">
        <v>2.9951314341253896</v>
      </c>
      <c r="E108">
        <v>5.64</v>
      </c>
      <c r="F108">
        <v>4.04</v>
      </c>
      <c r="H108">
        <f t="shared" si="2"/>
        <v>1.5999999999999996</v>
      </c>
      <c r="J108">
        <f t="shared" si="3"/>
        <v>2.3845505617977523</v>
      </c>
    </row>
    <row r="109" spans="1:10">
      <c r="A109" s="1">
        <v>33573</v>
      </c>
      <c r="B109">
        <v>2.2702592735071851</v>
      </c>
      <c r="C109">
        <v>2.8464025784127776</v>
      </c>
      <c r="E109">
        <v>4.82</v>
      </c>
      <c r="F109">
        <v>3.51</v>
      </c>
      <c r="H109">
        <f t="shared" si="2"/>
        <v>1.3100000000000005</v>
      </c>
      <c r="J109">
        <f t="shared" si="3"/>
        <v>2.3845505617977523</v>
      </c>
    </row>
    <row r="110" spans="1:10">
      <c r="A110" s="1">
        <v>33664</v>
      </c>
      <c r="B110">
        <v>2.2603449899688148</v>
      </c>
      <c r="C110">
        <v>2.9459870685380962</v>
      </c>
      <c r="E110">
        <v>4.0199999999999996</v>
      </c>
      <c r="F110">
        <v>3.85</v>
      </c>
      <c r="H110">
        <f t="shared" si="2"/>
        <v>0.16999999999999948</v>
      </c>
      <c r="J110">
        <f t="shared" si="3"/>
        <v>2.3845505617977523</v>
      </c>
    </row>
    <row r="111" spans="1:10">
      <c r="A111" s="1">
        <v>33756</v>
      </c>
      <c r="B111">
        <v>2.2494645323025302</v>
      </c>
      <c r="C111">
        <v>2.8237120551542234</v>
      </c>
      <c r="E111">
        <v>3.77</v>
      </c>
      <c r="F111">
        <v>2.99</v>
      </c>
      <c r="H111">
        <f t="shared" si="2"/>
        <v>0.7799999999999998</v>
      </c>
      <c r="J111">
        <f t="shared" si="3"/>
        <v>2.3845505617977523</v>
      </c>
    </row>
    <row r="112" spans="1:10">
      <c r="A112" s="1">
        <v>33848</v>
      </c>
      <c r="B112">
        <v>2.2404907963666991</v>
      </c>
      <c r="C112">
        <v>2.5586189230945182</v>
      </c>
      <c r="E112">
        <v>3.26</v>
      </c>
      <c r="F112">
        <v>2.48</v>
      </c>
      <c r="H112">
        <f t="shared" si="2"/>
        <v>0.7799999999999998</v>
      </c>
      <c r="J112">
        <f t="shared" si="3"/>
        <v>2.3845505617977523</v>
      </c>
    </row>
    <row r="113" spans="1:10">
      <c r="A113" s="1">
        <v>33939</v>
      </c>
      <c r="B113">
        <v>2.2354674748776384</v>
      </c>
      <c r="C113">
        <v>2.4660685419641277</v>
      </c>
      <c r="E113">
        <v>3.04</v>
      </c>
      <c r="F113">
        <v>2.56</v>
      </c>
      <c r="H113">
        <f t="shared" si="2"/>
        <v>0.48</v>
      </c>
      <c r="J113">
        <f t="shared" si="3"/>
        <v>2.3845505617977523</v>
      </c>
    </row>
    <row r="114" spans="1:10">
      <c r="A114" s="1">
        <v>34029</v>
      </c>
      <c r="B114">
        <v>2.2371523779262836</v>
      </c>
      <c r="C114">
        <v>2.2196770504053243</v>
      </c>
      <c r="E114">
        <v>3.04</v>
      </c>
      <c r="F114">
        <v>2.23</v>
      </c>
      <c r="H114">
        <f t="shared" si="2"/>
        <v>0.81</v>
      </c>
      <c r="J114">
        <f t="shared" si="3"/>
        <v>2.3845505617977523</v>
      </c>
    </row>
    <row r="115" spans="1:10">
      <c r="A115" s="1">
        <v>34121</v>
      </c>
      <c r="B115">
        <v>2.2499879877168176</v>
      </c>
      <c r="C115">
        <v>2.1828704177161407</v>
      </c>
      <c r="E115">
        <v>3</v>
      </c>
      <c r="F115">
        <v>2.57</v>
      </c>
      <c r="H115">
        <f t="shared" si="2"/>
        <v>0.43000000000000016</v>
      </c>
      <c r="J115">
        <f t="shared" si="3"/>
        <v>2.3845505617977523</v>
      </c>
    </row>
    <row r="116" spans="1:10">
      <c r="A116" s="1">
        <v>34213</v>
      </c>
      <c r="B116">
        <v>2.2683309464293693</v>
      </c>
      <c r="C116">
        <v>1.9412041132040216</v>
      </c>
      <c r="E116">
        <v>3.06</v>
      </c>
      <c r="F116">
        <v>1.85</v>
      </c>
      <c r="H116">
        <f t="shared" si="2"/>
        <v>1.21</v>
      </c>
      <c r="J116">
        <f t="shared" si="3"/>
        <v>2.3845505617977523</v>
      </c>
    </row>
    <row r="117" spans="1:10">
      <c r="A117" s="1">
        <v>34304</v>
      </c>
      <c r="B117">
        <v>2.290587413439424</v>
      </c>
      <c r="C117">
        <v>1.9858822216552183</v>
      </c>
      <c r="E117">
        <v>2.99</v>
      </c>
      <c r="F117">
        <v>1.91</v>
      </c>
      <c r="H117">
        <f t="shared" si="2"/>
        <v>1.0800000000000003</v>
      </c>
      <c r="J117">
        <f t="shared" si="3"/>
        <v>2.3845505617977523</v>
      </c>
    </row>
    <row r="118" spans="1:10">
      <c r="A118" s="1">
        <v>34394</v>
      </c>
      <c r="B118">
        <v>2.3119323713557054</v>
      </c>
      <c r="C118">
        <v>1.9880811024817917</v>
      </c>
      <c r="E118">
        <v>3.21</v>
      </c>
      <c r="F118">
        <v>2</v>
      </c>
      <c r="H118">
        <f t="shared" si="2"/>
        <v>1.21</v>
      </c>
      <c r="J118">
        <f t="shared" si="3"/>
        <v>2.3845505617977523</v>
      </c>
    </row>
    <row r="119" spans="1:10">
      <c r="A119" s="1">
        <v>34486</v>
      </c>
      <c r="B119">
        <v>2.3352502990154438</v>
      </c>
      <c r="C119">
        <v>2.1975589085416058</v>
      </c>
      <c r="E119">
        <v>3.94</v>
      </c>
      <c r="F119">
        <v>2.6</v>
      </c>
      <c r="H119">
        <f t="shared" si="2"/>
        <v>1.3399999999999999</v>
      </c>
      <c r="J119">
        <f t="shared" si="3"/>
        <v>2.3845505617977523</v>
      </c>
    </row>
    <row r="120" spans="1:10">
      <c r="A120" s="1">
        <v>34578</v>
      </c>
      <c r="B120">
        <v>2.3592334450670647</v>
      </c>
      <c r="C120">
        <v>2.1721368479533538</v>
      </c>
      <c r="E120">
        <v>4.49</v>
      </c>
      <c r="F120">
        <v>2.72</v>
      </c>
      <c r="H120">
        <f t="shared" si="2"/>
        <v>1.77</v>
      </c>
      <c r="J120">
        <f t="shared" si="3"/>
        <v>2.3845505617977523</v>
      </c>
    </row>
    <row r="121" spans="1:10">
      <c r="A121" s="1">
        <v>34669</v>
      </c>
      <c r="B121">
        <v>2.3879706810164363</v>
      </c>
      <c r="C121">
        <v>2.0625515585896608</v>
      </c>
      <c r="E121">
        <v>5.17</v>
      </c>
      <c r="F121">
        <v>2.08</v>
      </c>
      <c r="H121">
        <f t="shared" si="2"/>
        <v>3.09</v>
      </c>
      <c r="J121">
        <f t="shared" si="3"/>
        <v>2.3845505617977523</v>
      </c>
    </row>
    <row r="122" spans="1:10">
      <c r="A122" s="1">
        <v>34759</v>
      </c>
      <c r="B122">
        <v>2.4190307917287086</v>
      </c>
      <c r="C122">
        <v>1.9953429239635674</v>
      </c>
      <c r="E122">
        <v>5.81</v>
      </c>
      <c r="F122">
        <v>2.35</v>
      </c>
      <c r="H122">
        <f t="shared" si="2"/>
        <v>3.4599999999999995</v>
      </c>
      <c r="J122">
        <f t="shared" si="3"/>
        <v>2.3845505617977523</v>
      </c>
    </row>
    <row r="123" spans="1:10">
      <c r="A123" s="1">
        <v>34851</v>
      </c>
      <c r="B123">
        <v>2.4574930016700192</v>
      </c>
      <c r="C123">
        <v>1.8765643590528955</v>
      </c>
      <c r="E123">
        <v>6.02</v>
      </c>
      <c r="F123">
        <v>2.4</v>
      </c>
      <c r="H123">
        <f t="shared" si="2"/>
        <v>3.6199999999999997</v>
      </c>
      <c r="J123">
        <f t="shared" si="3"/>
        <v>2.3845505617977523</v>
      </c>
    </row>
    <row r="124" spans="1:10">
      <c r="A124" s="1">
        <v>34943</v>
      </c>
      <c r="B124">
        <v>2.4990405016665642</v>
      </c>
      <c r="C124">
        <v>1.8541781156037251</v>
      </c>
      <c r="E124">
        <v>5.8</v>
      </c>
      <c r="F124">
        <v>1.98</v>
      </c>
      <c r="H124">
        <f t="shared" si="2"/>
        <v>3.82</v>
      </c>
      <c r="J124">
        <f t="shared" si="3"/>
        <v>2.3845505617977523</v>
      </c>
    </row>
    <row r="125" spans="1:10">
      <c r="A125" s="1">
        <v>35034</v>
      </c>
      <c r="B125">
        <v>2.5385134123303037</v>
      </c>
      <c r="C125">
        <v>1.9128070785164089</v>
      </c>
      <c r="E125">
        <v>5.72</v>
      </c>
      <c r="F125">
        <v>1.99</v>
      </c>
      <c r="H125">
        <f t="shared" si="2"/>
        <v>3.7299999999999995</v>
      </c>
      <c r="J125">
        <f t="shared" si="3"/>
        <v>2.3845505617977523</v>
      </c>
    </row>
    <row r="126" spans="1:10">
      <c r="A126" s="1">
        <v>35125</v>
      </c>
      <c r="B126">
        <v>2.5770804826846421</v>
      </c>
      <c r="C126">
        <v>1.8888462593082676</v>
      </c>
      <c r="E126">
        <v>5.36</v>
      </c>
      <c r="F126">
        <v>1.72</v>
      </c>
      <c r="H126">
        <f t="shared" si="2"/>
        <v>3.6400000000000006</v>
      </c>
      <c r="J126">
        <f t="shared" si="3"/>
        <v>2.3845505617977523</v>
      </c>
    </row>
    <row r="127" spans="1:10">
      <c r="A127" s="1">
        <v>35217</v>
      </c>
      <c r="B127">
        <v>2.6120860986773069</v>
      </c>
      <c r="C127">
        <v>2.1114868968337097</v>
      </c>
      <c r="E127">
        <v>5.24</v>
      </c>
      <c r="F127">
        <v>1.83</v>
      </c>
      <c r="H127">
        <f t="shared" si="2"/>
        <v>3.41</v>
      </c>
      <c r="J127">
        <f t="shared" si="3"/>
        <v>2.3845505617977523</v>
      </c>
    </row>
    <row r="128" spans="1:10">
      <c r="A128" s="1">
        <v>35309</v>
      </c>
      <c r="B128">
        <v>2.6394227060572066</v>
      </c>
      <c r="C128">
        <v>2.1716064125099432</v>
      </c>
      <c r="E128">
        <v>5.31</v>
      </c>
      <c r="F128">
        <v>1.99</v>
      </c>
      <c r="H128">
        <f t="shared" si="2"/>
        <v>3.3199999999999994</v>
      </c>
      <c r="J128">
        <f t="shared" si="3"/>
        <v>2.3845505617977523</v>
      </c>
    </row>
    <row r="129" spans="1:10">
      <c r="A129" s="1">
        <v>35400</v>
      </c>
      <c r="B129">
        <v>2.6665859899642887</v>
      </c>
      <c r="C129">
        <v>2.3692903637916549</v>
      </c>
      <c r="E129">
        <v>5.28</v>
      </c>
      <c r="F129">
        <v>2.35</v>
      </c>
      <c r="H129">
        <f t="shared" si="2"/>
        <v>2.93</v>
      </c>
      <c r="J129">
        <f t="shared" si="3"/>
        <v>2.3845505617977523</v>
      </c>
    </row>
    <row r="130" spans="1:10">
      <c r="A130" s="1">
        <v>35490</v>
      </c>
      <c r="B130">
        <v>2.6913291020888002</v>
      </c>
      <c r="C130">
        <v>2.3224557616510748</v>
      </c>
      <c r="E130">
        <v>5.28</v>
      </c>
      <c r="F130">
        <v>1.93</v>
      </c>
      <c r="H130">
        <f t="shared" si="2"/>
        <v>3.3500000000000005</v>
      </c>
      <c r="J130">
        <f t="shared" si="3"/>
        <v>2.3845505617977523</v>
      </c>
    </row>
    <row r="131" spans="1:10">
      <c r="A131" s="1">
        <v>35582</v>
      </c>
      <c r="B131">
        <v>2.7136185693853982</v>
      </c>
      <c r="C131">
        <v>2.5839600652027546</v>
      </c>
      <c r="E131">
        <v>5.52</v>
      </c>
      <c r="F131">
        <v>2.1800000000000002</v>
      </c>
      <c r="H131">
        <f t="shared" ref="H131:H179" si="4">E131-F131</f>
        <v>3.3399999999999994</v>
      </c>
      <c r="J131">
        <f t="shared" ref="J131:J179" si="5">AVERAGE($H$2:$H$179)</f>
        <v>2.3845505617977523</v>
      </c>
    </row>
    <row r="132" spans="1:10">
      <c r="A132" s="1">
        <v>35674</v>
      </c>
      <c r="B132">
        <v>2.7289747559645683</v>
      </c>
      <c r="C132">
        <v>2.4358595051309599</v>
      </c>
      <c r="E132">
        <v>5.53</v>
      </c>
      <c r="F132">
        <v>1.02</v>
      </c>
      <c r="H132">
        <f t="shared" si="4"/>
        <v>4.51</v>
      </c>
      <c r="J132">
        <f t="shared" si="5"/>
        <v>2.3845505617977523</v>
      </c>
    </row>
    <row r="133" spans="1:10">
      <c r="A133" s="1">
        <v>35765</v>
      </c>
      <c r="B133">
        <v>2.7413808577839678</v>
      </c>
      <c r="C133">
        <v>2.462427652865681</v>
      </c>
      <c r="E133">
        <v>5.51</v>
      </c>
      <c r="F133">
        <v>1.5</v>
      </c>
      <c r="H133">
        <f t="shared" si="4"/>
        <v>4.01</v>
      </c>
      <c r="J133">
        <f t="shared" si="5"/>
        <v>2.3845505617977523</v>
      </c>
    </row>
    <row r="134" spans="1:10">
      <c r="A134" s="1">
        <v>35855</v>
      </c>
      <c r="B134">
        <v>2.7528985062786315</v>
      </c>
      <c r="C134">
        <v>2.5139975609167782</v>
      </c>
      <c r="E134">
        <v>5.52</v>
      </c>
      <c r="F134">
        <v>1.36</v>
      </c>
      <c r="H134">
        <f t="shared" si="4"/>
        <v>4.1599999999999993</v>
      </c>
      <c r="J134">
        <f t="shared" si="5"/>
        <v>2.3845505617977523</v>
      </c>
    </row>
    <row r="135" spans="1:10">
      <c r="A135" s="1">
        <v>35947</v>
      </c>
      <c r="B135">
        <v>2.7603103640918931</v>
      </c>
      <c r="C135">
        <v>2.6422392299490314</v>
      </c>
      <c r="E135">
        <v>5.5</v>
      </c>
      <c r="F135">
        <v>1.48</v>
      </c>
      <c r="H135">
        <f t="shared" si="4"/>
        <v>4.0199999999999996</v>
      </c>
      <c r="J135">
        <f t="shared" si="5"/>
        <v>2.3845505617977523</v>
      </c>
    </row>
    <row r="136" spans="1:10">
      <c r="A136" s="1">
        <v>36039</v>
      </c>
      <c r="B136">
        <v>2.7618548250854791</v>
      </c>
      <c r="C136">
        <v>2.885008118327522</v>
      </c>
      <c r="E136">
        <v>5.53</v>
      </c>
      <c r="F136">
        <v>1.55</v>
      </c>
      <c r="H136">
        <f t="shared" si="4"/>
        <v>3.9800000000000004</v>
      </c>
      <c r="J136">
        <f t="shared" si="5"/>
        <v>2.3845505617977523</v>
      </c>
    </row>
    <row r="137" spans="1:10">
      <c r="A137" s="1">
        <v>36130</v>
      </c>
      <c r="B137">
        <v>2.7537413657155505</v>
      </c>
      <c r="C137">
        <v>3.096128437949591</v>
      </c>
      <c r="E137">
        <v>4.8600000000000003</v>
      </c>
      <c r="F137">
        <v>1.5</v>
      </c>
      <c r="H137">
        <f t="shared" si="4"/>
        <v>3.3600000000000003</v>
      </c>
      <c r="J137">
        <f t="shared" si="5"/>
        <v>2.3845505617977523</v>
      </c>
    </row>
    <row r="138" spans="1:10">
      <c r="A138" s="1">
        <v>36220</v>
      </c>
      <c r="B138">
        <v>2.7367846745682174</v>
      </c>
      <c r="C138">
        <v>3.1214261703358126</v>
      </c>
      <c r="E138">
        <v>4.7300000000000004</v>
      </c>
      <c r="F138">
        <v>1.56</v>
      </c>
      <c r="H138">
        <f t="shared" si="4"/>
        <v>3.1700000000000004</v>
      </c>
      <c r="J138">
        <f t="shared" si="5"/>
        <v>2.3845505617977523</v>
      </c>
    </row>
    <row r="139" spans="1:10">
      <c r="A139" s="1">
        <v>36312</v>
      </c>
      <c r="B139">
        <v>2.7176723430785565</v>
      </c>
      <c r="C139">
        <v>3.1055347649707379</v>
      </c>
      <c r="E139">
        <v>4.75</v>
      </c>
      <c r="F139">
        <v>1.4</v>
      </c>
      <c r="H139">
        <f t="shared" si="4"/>
        <v>3.35</v>
      </c>
      <c r="J139">
        <f t="shared" si="5"/>
        <v>2.3845505617977523</v>
      </c>
    </row>
    <row r="140" spans="1:10">
      <c r="A140" s="1">
        <v>36404</v>
      </c>
      <c r="B140">
        <v>2.6936283935473551</v>
      </c>
      <c r="C140">
        <v>3.1106744480420132</v>
      </c>
      <c r="E140">
        <v>5.09</v>
      </c>
      <c r="F140">
        <v>1.36</v>
      </c>
      <c r="H140">
        <f t="shared" si="4"/>
        <v>3.7299999999999995</v>
      </c>
      <c r="J140">
        <f t="shared" si="5"/>
        <v>2.3845505617977523</v>
      </c>
    </row>
    <row r="141" spans="1:10">
      <c r="A141" s="1">
        <v>36495</v>
      </c>
      <c r="B141">
        <v>2.6597886672095434</v>
      </c>
      <c r="C141">
        <v>3.3017004197510049</v>
      </c>
      <c r="E141">
        <v>5.31</v>
      </c>
      <c r="F141">
        <v>1.63</v>
      </c>
      <c r="H141">
        <f t="shared" si="4"/>
        <v>3.6799999999999997</v>
      </c>
      <c r="J141">
        <f t="shared" si="5"/>
        <v>2.3845505617977523</v>
      </c>
    </row>
    <row r="142" spans="1:10">
      <c r="A142" s="1">
        <v>36586</v>
      </c>
      <c r="B142">
        <v>2.6169978258911559</v>
      </c>
      <c r="C142">
        <v>3.360758516216459</v>
      </c>
      <c r="E142">
        <v>5.68</v>
      </c>
      <c r="F142">
        <v>2.4700000000000002</v>
      </c>
      <c r="H142">
        <f t="shared" si="4"/>
        <v>3.2099999999999995</v>
      </c>
      <c r="J142">
        <f t="shared" si="5"/>
        <v>2.3845505617977523</v>
      </c>
    </row>
    <row r="143" spans="1:10">
      <c r="A143" s="1">
        <v>36678</v>
      </c>
      <c r="B143">
        <v>2.5724968363615326</v>
      </c>
      <c r="C143">
        <v>3.3281273210255327</v>
      </c>
      <c r="E143">
        <v>6.27</v>
      </c>
      <c r="F143">
        <v>1.24</v>
      </c>
      <c r="H143">
        <f t="shared" si="4"/>
        <v>5.0299999999999994</v>
      </c>
      <c r="J143">
        <f t="shared" si="5"/>
        <v>2.3845505617977523</v>
      </c>
    </row>
    <row r="144" spans="1:10">
      <c r="A144" s="1">
        <v>36770</v>
      </c>
      <c r="B144">
        <v>2.5177592722794913</v>
      </c>
      <c r="C144">
        <v>3.2028687265568037</v>
      </c>
      <c r="E144">
        <v>6.52</v>
      </c>
      <c r="F144">
        <v>1.65</v>
      </c>
      <c r="H144">
        <f t="shared" si="4"/>
        <v>4.8699999999999992</v>
      </c>
      <c r="J144">
        <f t="shared" si="5"/>
        <v>2.3845505617977523</v>
      </c>
    </row>
    <row r="145" spans="1:15">
      <c r="A145" s="1">
        <v>36861</v>
      </c>
      <c r="B145">
        <v>2.4667473861768077</v>
      </c>
      <c r="C145">
        <v>3.2690614208082089</v>
      </c>
      <c r="E145">
        <v>6.47</v>
      </c>
      <c r="F145">
        <v>1.94</v>
      </c>
      <c r="H145">
        <f t="shared" si="4"/>
        <v>4.5299999999999994</v>
      </c>
      <c r="J145">
        <f t="shared" si="5"/>
        <v>2.3845505617977523</v>
      </c>
    </row>
    <row r="146" spans="1:15">
      <c r="A146" s="1">
        <v>36951</v>
      </c>
      <c r="B146">
        <v>2.4150093686659031</v>
      </c>
      <c r="C146">
        <v>3.2330778000698905</v>
      </c>
      <c r="E146">
        <v>5.59</v>
      </c>
      <c r="F146">
        <v>2.4500000000000002</v>
      </c>
      <c r="H146">
        <f t="shared" si="4"/>
        <v>3.1399999999999997</v>
      </c>
      <c r="J146">
        <f t="shared" si="5"/>
        <v>2.3845505617977523</v>
      </c>
    </row>
    <row r="147" spans="1:15">
      <c r="A147" s="1">
        <v>37043</v>
      </c>
      <c r="B147">
        <v>2.3666193696225619</v>
      </c>
      <c r="C147">
        <v>3.2476956089534879</v>
      </c>
      <c r="E147">
        <v>4.33</v>
      </c>
      <c r="F147">
        <v>1.55</v>
      </c>
      <c r="H147">
        <f t="shared" si="4"/>
        <v>2.7800000000000002</v>
      </c>
      <c r="J147">
        <f t="shared" si="5"/>
        <v>2.3845505617977523</v>
      </c>
    </row>
    <row r="148" spans="1:15">
      <c r="A148" s="1">
        <v>37135</v>
      </c>
      <c r="B148">
        <v>2.3162829959299778</v>
      </c>
      <c r="C148">
        <v>2.9603322278955142</v>
      </c>
      <c r="E148">
        <v>3.5</v>
      </c>
      <c r="F148">
        <v>0.9</v>
      </c>
      <c r="H148">
        <f t="shared" si="4"/>
        <v>2.6</v>
      </c>
      <c r="J148">
        <f t="shared" si="5"/>
        <v>2.3845505617977523</v>
      </c>
    </row>
    <row r="149" spans="1:15">
      <c r="A149" s="1">
        <v>37226</v>
      </c>
      <c r="B149">
        <v>2.270771069353775</v>
      </c>
      <c r="C149">
        <v>3.1905727599291716</v>
      </c>
      <c r="E149">
        <v>2.13</v>
      </c>
      <c r="F149">
        <v>2.04</v>
      </c>
      <c r="H149">
        <f t="shared" si="4"/>
        <v>8.9999999999999858E-2</v>
      </c>
      <c r="J149">
        <f t="shared" si="5"/>
        <v>2.3845505617977523</v>
      </c>
    </row>
    <row r="150" spans="1:15">
      <c r="A150" s="1">
        <v>37316</v>
      </c>
      <c r="B150">
        <v>2.2244260683011756</v>
      </c>
      <c r="C150">
        <v>3.173040835550279</v>
      </c>
      <c r="E150">
        <v>1.73</v>
      </c>
      <c r="F150">
        <v>1.37</v>
      </c>
      <c r="H150">
        <f t="shared" si="4"/>
        <v>0.35999999999999988</v>
      </c>
      <c r="J150">
        <f t="shared" si="5"/>
        <v>2.3845505617977523</v>
      </c>
    </row>
    <row r="151" spans="1:15">
      <c r="A151" s="1">
        <v>37408</v>
      </c>
      <c r="B151">
        <v>2.1774006753405724</v>
      </c>
      <c r="C151">
        <v>3.327123791717479</v>
      </c>
      <c r="E151">
        <v>1.75</v>
      </c>
      <c r="F151">
        <v>2.39</v>
      </c>
      <c r="H151">
        <f t="shared" si="4"/>
        <v>-0.64000000000000012</v>
      </c>
      <c r="J151">
        <f t="shared" si="5"/>
        <v>2.3845505617977523</v>
      </c>
    </row>
    <row r="152" spans="1:15">
      <c r="A152" s="1">
        <v>37500</v>
      </c>
      <c r="B152">
        <v>2.1349583789690447</v>
      </c>
      <c r="C152">
        <v>3.2070266531445237</v>
      </c>
      <c r="E152">
        <v>1.74</v>
      </c>
      <c r="F152">
        <v>2.08</v>
      </c>
      <c r="H152">
        <f t="shared" si="4"/>
        <v>-0.34000000000000008</v>
      </c>
      <c r="J152">
        <f t="shared" si="5"/>
        <v>2.3845505617977523</v>
      </c>
    </row>
    <row r="153" spans="1:15">
      <c r="A153" s="1">
        <v>37591</v>
      </c>
      <c r="B153">
        <v>2.0985414514273995</v>
      </c>
      <c r="C153">
        <v>2.8554910672421254</v>
      </c>
      <c r="E153">
        <v>1.44</v>
      </c>
      <c r="F153">
        <v>1.41</v>
      </c>
      <c r="H153">
        <f t="shared" si="4"/>
        <v>3.0000000000000027E-2</v>
      </c>
      <c r="J153">
        <f t="shared" si="5"/>
        <v>2.3845505617977523</v>
      </c>
    </row>
    <row r="154" spans="1:15">
      <c r="A154" s="1">
        <v>37681</v>
      </c>
      <c r="B154">
        <v>2.0693274599756872</v>
      </c>
      <c r="C154">
        <v>2.5319184975230753</v>
      </c>
      <c r="E154">
        <v>1.25</v>
      </c>
      <c r="F154">
        <v>0.96</v>
      </c>
      <c r="H154">
        <f t="shared" si="4"/>
        <v>0.29000000000000004</v>
      </c>
      <c r="J154">
        <f t="shared" si="5"/>
        <v>2.3845505617977523</v>
      </c>
      <c r="O154">
        <v>2.8255775713293665</v>
      </c>
    </row>
    <row r="155" spans="1:15">
      <c r="A155" s="1">
        <v>37773</v>
      </c>
      <c r="B155">
        <v>2.0414980822694662</v>
      </c>
      <c r="C155">
        <v>2.5468534506372111</v>
      </c>
      <c r="E155">
        <v>1.25</v>
      </c>
      <c r="F155">
        <v>1.54</v>
      </c>
      <c r="H155">
        <f t="shared" si="4"/>
        <v>-0.29000000000000004</v>
      </c>
      <c r="J155">
        <f t="shared" si="5"/>
        <v>2.3845505617977523</v>
      </c>
      <c r="O155">
        <v>2.7294674883524106</v>
      </c>
    </row>
    <row r="156" spans="1:15">
      <c r="A156" s="1">
        <v>37865</v>
      </c>
      <c r="B156">
        <v>2.0106190021401762</v>
      </c>
      <c r="C156">
        <v>2.792976672101529</v>
      </c>
      <c r="E156">
        <v>1.02</v>
      </c>
      <c r="F156">
        <v>1.75</v>
      </c>
      <c r="H156">
        <f t="shared" si="4"/>
        <v>-0.73</v>
      </c>
      <c r="J156">
        <f t="shared" si="5"/>
        <v>2.3845505617977523</v>
      </c>
      <c r="O156">
        <v>3.063808912179848</v>
      </c>
    </row>
    <row r="157" spans="1:15">
      <c r="A157" s="1">
        <v>37956</v>
      </c>
      <c r="B157">
        <v>1.9744441779420057</v>
      </c>
      <c r="C157">
        <v>2.7261032139170287</v>
      </c>
      <c r="E157">
        <v>1</v>
      </c>
      <c r="F157">
        <v>1.65</v>
      </c>
      <c r="H157">
        <f t="shared" si="4"/>
        <v>-0.64999999999999991</v>
      </c>
      <c r="J157">
        <f t="shared" si="5"/>
        <v>2.3845505617977523</v>
      </c>
      <c r="O157">
        <v>2.7825788189221208</v>
      </c>
    </row>
    <row r="158" spans="1:15">
      <c r="A158" s="1">
        <v>38047</v>
      </c>
      <c r="B158">
        <v>1.9411029514544271</v>
      </c>
      <c r="C158">
        <v>2.7999247491748589</v>
      </c>
      <c r="E158">
        <v>1</v>
      </c>
      <c r="F158">
        <v>2.42</v>
      </c>
      <c r="H158">
        <f t="shared" si="4"/>
        <v>-1.42</v>
      </c>
      <c r="J158">
        <f t="shared" si="5"/>
        <v>2.3845505617977523</v>
      </c>
      <c r="O158">
        <v>2.5977800796422055</v>
      </c>
    </row>
    <row r="159" spans="1:15">
      <c r="A159" s="1">
        <v>38139</v>
      </c>
      <c r="B159">
        <v>1.9106426564842156</v>
      </c>
      <c r="C159">
        <v>2.8204919404247857</v>
      </c>
      <c r="E159">
        <v>1.01</v>
      </c>
      <c r="F159">
        <v>2.64</v>
      </c>
      <c r="H159">
        <f t="shared" si="4"/>
        <v>-1.6300000000000001</v>
      </c>
      <c r="J159">
        <f t="shared" si="5"/>
        <v>2.3845505617977523</v>
      </c>
      <c r="O159">
        <v>2.8428720974556327</v>
      </c>
    </row>
    <row r="160" spans="1:15">
      <c r="A160" s="1">
        <v>38231</v>
      </c>
      <c r="B160">
        <v>1.8816655830690805</v>
      </c>
      <c r="C160">
        <v>2.6590505070393906</v>
      </c>
      <c r="E160">
        <v>1.44</v>
      </c>
      <c r="F160">
        <v>2.0099999999999998</v>
      </c>
      <c r="H160">
        <f t="shared" si="4"/>
        <v>-0.56999999999999984</v>
      </c>
      <c r="J160">
        <f t="shared" si="5"/>
        <v>2.3845505617977523</v>
      </c>
      <c r="O160">
        <v>2.6218410553184044</v>
      </c>
    </row>
    <row r="161" spans="1:15">
      <c r="A161" s="1">
        <v>38322</v>
      </c>
      <c r="B161">
        <v>1.8528878680583483</v>
      </c>
      <c r="C161">
        <v>2.5352078534304416</v>
      </c>
      <c r="E161">
        <v>1.95</v>
      </c>
      <c r="F161">
        <v>1.84</v>
      </c>
      <c r="H161">
        <f t="shared" si="4"/>
        <v>0.10999999999999988</v>
      </c>
      <c r="J161">
        <f t="shared" si="5"/>
        <v>2.3845505617977523</v>
      </c>
      <c r="O161">
        <v>2.4624413217370003</v>
      </c>
    </row>
    <row r="162" spans="1:15">
      <c r="A162" s="1">
        <v>38412</v>
      </c>
      <c r="B162">
        <v>1.8228428941987782</v>
      </c>
      <c r="C162">
        <v>2.7100405420503693</v>
      </c>
      <c r="E162">
        <v>2.4700000000000002</v>
      </c>
      <c r="F162">
        <v>2.88</v>
      </c>
      <c r="H162">
        <f t="shared" si="4"/>
        <v>-0.4099999999999997</v>
      </c>
      <c r="J162">
        <f t="shared" si="5"/>
        <v>2.3845505617977523</v>
      </c>
      <c r="O162">
        <v>2.2629676480050134</v>
      </c>
    </row>
    <row r="163" spans="1:15">
      <c r="A163" s="1">
        <v>38504</v>
      </c>
      <c r="B163">
        <v>1.7917407425158833</v>
      </c>
      <c r="C163">
        <v>2.4984598856797318</v>
      </c>
      <c r="E163">
        <v>2.94</v>
      </c>
      <c r="F163">
        <v>2.19</v>
      </c>
      <c r="H163">
        <f t="shared" si="4"/>
        <v>0.75</v>
      </c>
      <c r="J163">
        <f t="shared" si="5"/>
        <v>2.3845505617977523</v>
      </c>
      <c r="O163">
        <v>2.0548003183996633</v>
      </c>
    </row>
    <row r="164" spans="1:15">
      <c r="A164" s="1">
        <v>38596</v>
      </c>
      <c r="B164">
        <v>1.7616887686858302</v>
      </c>
      <c r="C164">
        <v>2.3276047140987646</v>
      </c>
      <c r="E164">
        <v>3.46</v>
      </c>
      <c r="F164">
        <v>1.63</v>
      </c>
      <c r="H164">
        <f t="shared" si="4"/>
        <v>1.83</v>
      </c>
      <c r="J164">
        <f t="shared" si="5"/>
        <v>2.3845505617977523</v>
      </c>
      <c r="O164">
        <v>2.0538799609942573</v>
      </c>
    </row>
    <row r="165" spans="1:15">
      <c r="A165" s="1">
        <v>38687</v>
      </c>
      <c r="B165">
        <v>1.7286696590597432</v>
      </c>
      <c r="C165">
        <v>2.3826455191378915</v>
      </c>
      <c r="E165">
        <v>3.97</v>
      </c>
      <c r="F165">
        <v>2.65</v>
      </c>
      <c r="H165">
        <f t="shared" si="4"/>
        <v>1.3200000000000003</v>
      </c>
      <c r="J165">
        <f t="shared" si="5"/>
        <v>2.3845505617977523</v>
      </c>
      <c r="O165">
        <v>2.1602182075200815</v>
      </c>
    </row>
    <row r="166" spans="1:15">
      <c r="A166" s="1">
        <v>38777</v>
      </c>
      <c r="B166">
        <v>1.6919771834040456</v>
      </c>
      <c r="C166">
        <v>2.407050429591306</v>
      </c>
      <c r="E166">
        <v>4.46</v>
      </c>
      <c r="F166">
        <v>1.98</v>
      </c>
      <c r="H166">
        <f t="shared" si="4"/>
        <v>2.48</v>
      </c>
      <c r="J166">
        <f t="shared" si="5"/>
        <v>2.3845505617977523</v>
      </c>
      <c r="O166">
        <v>2.1734097865656388</v>
      </c>
    </row>
    <row r="167" spans="1:15">
      <c r="A167" s="1">
        <v>38869</v>
      </c>
      <c r="B167">
        <v>1.6485320376869927</v>
      </c>
      <c r="C167">
        <v>2.5552591532230799</v>
      </c>
      <c r="E167">
        <v>4.9000000000000004</v>
      </c>
      <c r="F167">
        <v>2.92</v>
      </c>
      <c r="H167">
        <f t="shared" si="4"/>
        <v>1.9800000000000004</v>
      </c>
      <c r="J167">
        <f t="shared" si="5"/>
        <v>2.3845505617977523</v>
      </c>
      <c r="O167">
        <v>2.5901674794091742</v>
      </c>
    </row>
    <row r="168" spans="1:15">
      <c r="A168" s="1">
        <v>38961</v>
      </c>
      <c r="B168">
        <v>1.6060084023095973</v>
      </c>
      <c r="C168">
        <v>2.3288832441763385</v>
      </c>
      <c r="E168">
        <v>5.25</v>
      </c>
      <c r="F168">
        <v>2.27</v>
      </c>
      <c r="H168">
        <f t="shared" si="4"/>
        <v>2.98</v>
      </c>
      <c r="J168">
        <f t="shared" si="5"/>
        <v>2.3845505617977523</v>
      </c>
      <c r="O168">
        <v>2.376687824699649</v>
      </c>
    </row>
    <row r="169" spans="1:15">
      <c r="A169" s="1">
        <v>39052</v>
      </c>
      <c r="B169">
        <v>1.5621908420220545</v>
      </c>
      <c r="C169">
        <v>2.3228133308281351</v>
      </c>
      <c r="E169">
        <v>5.25</v>
      </c>
      <c r="F169">
        <v>2.06</v>
      </c>
      <c r="H169">
        <f t="shared" si="4"/>
        <v>3.19</v>
      </c>
      <c r="J169">
        <f t="shared" si="5"/>
        <v>2.3845505617977523</v>
      </c>
      <c r="O169">
        <v>2.2334156540336991</v>
      </c>
    </row>
    <row r="170" spans="1:15">
      <c r="A170" s="1">
        <v>39142</v>
      </c>
      <c r="B170">
        <v>1.5115080136815882</v>
      </c>
      <c r="C170">
        <v>2.4497115763527142</v>
      </c>
      <c r="E170">
        <v>5.26</v>
      </c>
      <c r="F170">
        <v>2.77</v>
      </c>
      <c r="H170">
        <f t="shared" si="4"/>
        <v>2.4899999999999998</v>
      </c>
      <c r="J170">
        <f t="shared" si="5"/>
        <v>2.3845505617977523</v>
      </c>
      <c r="O170">
        <v>2.3700682577117624</v>
      </c>
    </row>
    <row r="171" spans="1:15">
      <c r="A171" s="1">
        <v>39234</v>
      </c>
      <c r="B171">
        <v>1.4560213441551155</v>
      </c>
      <c r="C171">
        <v>2.2722159298130284</v>
      </c>
      <c r="E171">
        <v>5.25</v>
      </c>
      <c r="F171">
        <v>1.77</v>
      </c>
      <c r="H171">
        <f t="shared" si="4"/>
        <v>3.48</v>
      </c>
      <c r="J171">
        <f t="shared" si="5"/>
        <v>2.3845505617977523</v>
      </c>
      <c r="O171">
        <v>2.5267566950727702</v>
      </c>
    </row>
    <row r="172" spans="1:15">
      <c r="A172" s="1">
        <v>39326</v>
      </c>
      <c r="B172">
        <v>1.3920575238908925</v>
      </c>
      <c r="C172">
        <v>2.3916276384522184</v>
      </c>
      <c r="E172">
        <v>5.07</v>
      </c>
      <c r="F172">
        <v>2.2599999999999998</v>
      </c>
      <c r="H172">
        <f t="shared" si="4"/>
        <v>2.8100000000000005</v>
      </c>
      <c r="J172">
        <f t="shared" si="5"/>
        <v>2.3845505617977523</v>
      </c>
      <c r="O172">
        <v>2.5167269979844495</v>
      </c>
    </row>
    <row r="173" spans="1:15">
      <c r="A173" s="1">
        <v>39417</v>
      </c>
      <c r="B173">
        <v>1.3221458400750445</v>
      </c>
      <c r="C173">
        <v>2.5473699332640791</v>
      </c>
      <c r="E173">
        <v>4.5</v>
      </c>
      <c r="F173">
        <v>3.12</v>
      </c>
      <c r="H173">
        <f t="shared" si="4"/>
        <v>1.38</v>
      </c>
      <c r="J173">
        <f t="shared" si="5"/>
        <v>2.3845505617977523</v>
      </c>
      <c r="O173">
        <v>2.2982548266464509</v>
      </c>
    </row>
    <row r="174" spans="1:15">
      <c r="A174" s="1">
        <v>39508</v>
      </c>
      <c r="B174">
        <v>1.2520480995410279</v>
      </c>
      <c r="C174">
        <v>2.1485331212568237</v>
      </c>
      <c r="E174">
        <v>3.18</v>
      </c>
      <c r="F174">
        <v>2.37</v>
      </c>
      <c r="H174">
        <f t="shared" si="4"/>
        <v>0.81</v>
      </c>
      <c r="J174">
        <f t="shared" si="5"/>
        <v>2.3845505617977523</v>
      </c>
      <c r="O174">
        <v>2.0722689996512202</v>
      </c>
    </row>
    <row r="175" spans="1:15">
      <c r="A175" s="1">
        <v>39600</v>
      </c>
      <c r="B175">
        <v>1.1867364826978637</v>
      </c>
      <c r="C175">
        <v>1.988595288342599</v>
      </c>
      <c r="E175">
        <v>2.09</v>
      </c>
      <c r="F175">
        <v>2.44</v>
      </c>
      <c r="H175">
        <f t="shared" si="4"/>
        <v>-0.35000000000000009</v>
      </c>
      <c r="J175">
        <f t="shared" si="5"/>
        <v>2.3845505617977523</v>
      </c>
      <c r="O175">
        <v>2.1780700751938609</v>
      </c>
    </row>
    <row r="176" spans="1:15">
      <c r="A176" s="1">
        <v>39692</v>
      </c>
      <c r="B176">
        <v>1.1270352171577249</v>
      </c>
      <c r="C176">
        <v>1.6997662402485065</v>
      </c>
      <c r="E176">
        <v>1.94</v>
      </c>
      <c r="F176">
        <v>2.5499999999999998</v>
      </c>
      <c r="H176">
        <f t="shared" si="4"/>
        <v>-0.60999999999999988</v>
      </c>
      <c r="J176">
        <f t="shared" si="5"/>
        <v>2.3845505617977523</v>
      </c>
      <c r="O176">
        <v>2.2229826453244561</v>
      </c>
    </row>
    <row r="177" spans="1:15">
      <c r="A177" s="1">
        <v>39783</v>
      </c>
      <c r="B177">
        <v>1.0850785317696103</v>
      </c>
      <c r="C177">
        <v>1.0226437993671644</v>
      </c>
      <c r="E177">
        <v>0.51</v>
      </c>
      <c r="F177">
        <v>0.8</v>
      </c>
      <c r="H177">
        <f t="shared" si="4"/>
        <v>-0.29000000000000004</v>
      </c>
      <c r="J177">
        <f t="shared" si="5"/>
        <v>2.3845505617977523</v>
      </c>
      <c r="O177">
        <v>2.4759413900966885</v>
      </c>
    </row>
    <row r="178" spans="1:15">
      <c r="A178" s="1">
        <v>39873</v>
      </c>
      <c r="B178">
        <v>1.0646575028986653</v>
      </c>
      <c r="C178">
        <v>0.81803931925792139</v>
      </c>
      <c r="E178">
        <v>0.18</v>
      </c>
      <c r="F178">
        <v>1.1399999999999999</v>
      </c>
      <c r="H178">
        <f t="shared" si="4"/>
        <v>-0.96</v>
      </c>
      <c r="J178">
        <f t="shared" si="5"/>
        <v>2.3845505617977523</v>
      </c>
      <c r="O178">
        <v>2.21179100986717</v>
      </c>
    </row>
    <row r="179" spans="1:15">
      <c r="A179" s="1">
        <v>39965</v>
      </c>
      <c r="B179">
        <v>1.0610320633770773</v>
      </c>
      <c r="C179">
        <v>1.0610320633770773</v>
      </c>
      <c r="E179">
        <v>0.18</v>
      </c>
      <c r="F179">
        <v>2</v>
      </c>
      <c r="H179">
        <f t="shared" si="4"/>
        <v>-1.82</v>
      </c>
      <c r="J179">
        <f t="shared" si="5"/>
        <v>2.3845505617977523</v>
      </c>
      <c r="O179">
        <v>2.3169477048288201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8"/>
  <dimension ref="A1:AE25"/>
  <sheetViews>
    <sheetView workbookViewId="0">
      <pane xSplit="3" ySplit="1" topLeftCell="P2" activePane="bottomRight" state="frozen"/>
      <selection pane="topRight" activeCell="D1" sqref="D1"/>
      <selection pane="bottomLeft" activeCell="A2" sqref="A2"/>
      <selection pane="bottomRight" activeCell="Q22" sqref="Q22"/>
    </sheetView>
  </sheetViews>
  <sheetFormatPr defaultRowHeight="15"/>
  <cols>
    <col min="1" max="1" width="9.7109375" bestFit="1" customWidth="1"/>
    <col min="2" max="3" width="9.7109375" customWidth="1"/>
  </cols>
  <sheetData>
    <row r="1" spans="1:31" ht="15.75">
      <c r="D1" t="s">
        <v>21</v>
      </c>
      <c r="E1" s="3" t="s">
        <v>20</v>
      </c>
      <c r="F1" s="3" t="s">
        <v>19</v>
      </c>
      <c r="G1" s="3" t="s">
        <v>18</v>
      </c>
      <c r="H1" s="3" t="s">
        <v>16</v>
      </c>
      <c r="J1" t="s">
        <v>11</v>
      </c>
      <c r="K1" t="s">
        <v>10</v>
      </c>
      <c r="L1" t="s">
        <v>5</v>
      </c>
      <c r="M1" t="s">
        <v>17</v>
      </c>
      <c r="N1" t="s">
        <v>12</v>
      </c>
      <c r="P1" t="s">
        <v>22</v>
      </c>
      <c r="Q1" t="s">
        <v>11</v>
      </c>
      <c r="R1" t="s">
        <v>10</v>
      </c>
      <c r="S1" t="s">
        <v>5</v>
      </c>
      <c r="T1" t="s">
        <v>17</v>
      </c>
      <c r="U1" t="s">
        <v>12</v>
      </c>
      <c r="W1" t="s">
        <v>24</v>
      </c>
      <c r="X1" t="s">
        <v>11</v>
      </c>
      <c r="Y1" t="s">
        <v>10</v>
      </c>
      <c r="Z1" t="s">
        <v>5</v>
      </c>
      <c r="AA1" t="s">
        <v>17</v>
      </c>
      <c r="AB1" t="s">
        <v>12</v>
      </c>
      <c r="AE1" t="s">
        <v>65</v>
      </c>
    </row>
    <row r="2" spans="1:31" ht="15.75">
      <c r="A2" s="1">
        <v>38807</v>
      </c>
      <c r="B2" s="2" t="str">
        <f>IF(C2=2,"  "&amp;YEAR(A2),"")</f>
        <v/>
      </c>
      <c r="C2" s="2">
        <f>MONTH(A2)/3</f>
        <v>1</v>
      </c>
      <c r="D2">
        <v>12915.938</v>
      </c>
      <c r="E2" s="6">
        <v>1280.5</v>
      </c>
      <c r="F2">
        <v>1278.085</v>
      </c>
      <c r="G2">
        <v>7351.5631999999996</v>
      </c>
      <c r="H2">
        <v>543136.5</v>
      </c>
      <c r="J2">
        <f>100*D2/D$9</f>
        <v>96.450585005177643</v>
      </c>
      <c r="K2">
        <f t="shared" ref="K2:N2" si="0">100*E2/E$9</f>
        <v>96.020024355567287</v>
      </c>
      <c r="L2">
        <f t="shared" si="0"/>
        <v>96.423586749051296</v>
      </c>
      <c r="M2">
        <f t="shared" si="0"/>
        <v>95.094547602460878</v>
      </c>
      <c r="N2">
        <f t="shared" si="0"/>
        <v>96.372359475440277</v>
      </c>
    </row>
    <row r="3" spans="1:31" ht="15.75">
      <c r="A3" s="1">
        <v>38898</v>
      </c>
      <c r="B3" s="2" t="str">
        <f t="shared" ref="B3:B21" si="1">IF(C3=2,"  "&amp;YEAR(A3),"")</f>
        <v xml:space="preserve">  2006</v>
      </c>
      <c r="C3" s="2">
        <f t="shared" ref="C3:C21" si="2">MONTH(A3)/3</f>
        <v>2</v>
      </c>
      <c r="D3">
        <v>12962.462</v>
      </c>
      <c r="E3" s="6">
        <v>1285.1559999999999</v>
      </c>
      <c r="F3">
        <v>1282.0450000000001</v>
      </c>
      <c r="G3">
        <v>7431.9075999999995</v>
      </c>
      <c r="H3">
        <v>548264.1</v>
      </c>
      <c r="J3">
        <f t="shared" ref="J3:J14" si="3">100*D3/D$9</f>
        <v>96.798005921628373</v>
      </c>
      <c r="K3">
        <f t="shared" ref="K3:K14" si="4">100*E3/E$9</f>
        <v>96.369160812732076</v>
      </c>
      <c r="L3">
        <f t="shared" ref="L3:L14" si="5">100*F3/F$9</f>
        <v>96.722344189695889</v>
      </c>
      <c r="M3">
        <f t="shared" ref="M3:M14" si="6">100*G3/G$9</f>
        <v>96.133825122429869</v>
      </c>
      <c r="N3">
        <f t="shared" ref="N3:N14" si="7">100*H3/H$9</f>
        <v>97.282184004718403</v>
      </c>
    </row>
    <row r="4" spans="1:31" ht="15.75">
      <c r="A4" s="1">
        <v>38990</v>
      </c>
      <c r="B4" s="2" t="str">
        <f t="shared" si="1"/>
        <v/>
      </c>
      <c r="C4" s="2">
        <f t="shared" si="2"/>
        <v>3</v>
      </c>
      <c r="D4">
        <v>12965.915999999999</v>
      </c>
      <c r="E4" s="6">
        <v>1291.42</v>
      </c>
      <c r="F4">
        <v>1283.6590000000001</v>
      </c>
      <c r="G4">
        <v>7477.5720000000001</v>
      </c>
      <c r="H4">
        <v>548866.80000000005</v>
      </c>
      <c r="J4">
        <f t="shared" si="3"/>
        <v>96.823798885376547</v>
      </c>
      <c r="K4">
        <f t="shared" si="4"/>
        <v>96.838875324690903</v>
      </c>
      <c r="L4">
        <f t="shared" si="5"/>
        <v>96.844110479898006</v>
      </c>
      <c r="M4">
        <f t="shared" si="6"/>
        <v>96.72450704155392</v>
      </c>
      <c r="N4">
        <f t="shared" si="7"/>
        <v>97.389125116309785</v>
      </c>
    </row>
    <row r="5" spans="1:31" ht="15.75">
      <c r="A5" s="1">
        <v>39082</v>
      </c>
      <c r="B5" s="2" t="str">
        <f t="shared" si="1"/>
        <v/>
      </c>
      <c r="C5" s="2">
        <f t="shared" si="2"/>
        <v>4</v>
      </c>
      <c r="D5">
        <v>13060.679</v>
      </c>
      <c r="E5" s="6">
        <v>1302.2560000000001</v>
      </c>
      <c r="F5">
        <v>1289.885</v>
      </c>
      <c r="G5">
        <v>7542.3667999999998</v>
      </c>
      <c r="H5">
        <v>553313.19999999995</v>
      </c>
      <c r="J5">
        <f t="shared" si="3"/>
        <v>97.531447589392144</v>
      </c>
      <c r="K5">
        <f t="shared" si="4"/>
        <v>97.651427440205879</v>
      </c>
      <c r="L5">
        <f t="shared" si="5"/>
        <v>97.313823567133667</v>
      </c>
      <c r="M5">
        <f t="shared" si="6"/>
        <v>97.56264609108176</v>
      </c>
      <c r="N5">
        <f t="shared" si="7"/>
        <v>98.178079751418252</v>
      </c>
    </row>
    <row r="6" spans="1:31" ht="15.75">
      <c r="A6" s="1">
        <v>39172</v>
      </c>
      <c r="B6" s="2" t="str">
        <f t="shared" si="1"/>
        <v/>
      </c>
      <c r="C6" s="2">
        <f t="shared" si="2"/>
        <v>1</v>
      </c>
      <c r="D6">
        <v>13099.901</v>
      </c>
      <c r="E6" s="6">
        <v>1311.4880000000001</v>
      </c>
      <c r="F6">
        <v>1301.3789999999999</v>
      </c>
      <c r="G6">
        <v>7627.0724</v>
      </c>
      <c r="H6">
        <v>560557.69999999995</v>
      </c>
      <c r="J6">
        <f t="shared" si="3"/>
        <v>97.824340358393769</v>
      </c>
      <c r="K6">
        <f t="shared" si="4"/>
        <v>98.34370144633678</v>
      </c>
      <c r="L6">
        <f t="shared" si="5"/>
        <v>98.180974582984405</v>
      </c>
      <c r="M6">
        <f t="shared" si="6"/>
        <v>98.658336965560693</v>
      </c>
      <c r="N6">
        <f t="shared" si="7"/>
        <v>99.463520074835699</v>
      </c>
    </row>
    <row r="7" spans="1:31" ht="15.75">
      <c r="A7" s="1">
        <v>39263</v>
      </c>
      <c r="B7" s="2" t="str">
        <f t="shared" si="1"/>
        <v xml:space="preserve">  2007</v>
      </c>
      <c r="C7" s="2">
        <f t="shared" si="2"/>
        <v>2</v>
      </c>
      <c r="D7">
        <v>13203.977000000001</v>
      </c>
      <c r="E7" s="6">
        <v>1319.8679999999999</v>
      </c>
      <c r="F7">
        <v>1314.953</v>
      </c>
      <c r="G7">
        <v>7654.3008</v>
      </c>
      <c r="H7">
        <v>560678.1</v>
      </c>
      <c r="J7">
        <f t="shared" si="3"/>
        <v>98.601534479718822</v>
      </c>
      <c r="K7">
        <f t="shared" si="4"/>
        <v>98.972087080151397</v>
      </c>
      <c r="L7">
        <f t="shared" si="5"/>
        <v>99.205048698971694</v>
      </c>
      <c r="M7">
        <f t="shared" si="6"/>
        <v>99.010544014523944</v>
      </c>
      <c r="N7">
        <f t="shared" si="7"/>
        <v>99.484883456013094</v>
      </c>
    </row>
    <row r="8" spans="1:31" ht="15.75">
      <c r="A8" s="1">
        <v>39355</v>
      </c>
      <c r="B8" s="2" t="str">
        <f t="shared" si="1"/>
        <v/>
      </c>
      <c r="C8" s="2">
        <f t="shared" si="2"/>
        <v>3</v>
      </c>
      <c r="D8">
        <v>13321.109</v>
      </c>
      <c r="E8" s="6">
        <v>1326.4359999999999</v>
      </c>
      <c r="F8">
        <v>1321.806</v>
      </c>
      <c r="G8">
        <v>7703.7115999999996</v>
      </c>
      <c r="H8">
        <v>558875.19999999995</v>
      </c>
      <c r="J8">
        <f t="shared" si="3"/>
        <v>99.47622510790444</v>
      </c>
      <c r="K8">
        <f t="shared" si="4"/>
        <v>99.464597443265333</v>
      </c>
      <c r="L8">
        <f t="shared" si="5"/>
        <v>99.722065047642758</v>
      </c>
      <c r="M8">
        <f t="shared" si="6"/>
        <v>99.649686676410539</v>
      </c>
      <c r="N8">
        <f t="shared" si="7"/>
        <v>99.164982792186819</v>
      </c>
    </row>
    <row r="9" spans="1:31" ht="15.75">
      <c r="A9" s="1">
        <v>39447</v>
      </c>
      <c r="B9" s="2" t="str">
        <f t="shared" si="1"/>
        <v/>
      </c>
      <c r="C9" s="2">
        <f t="shared" si="2"/>
        <v>4</v>
      </c>
      <c r="D9">
        <v>13391.249</v>
      </c>
      <c r="E9" s="6">
        <v>1333.576</v>
      </c>
      <c r="F9">
        <v>1325.49</v>
      </c>
      <c r="G9">
        <v>7730.7936</v>
      </c>
      <c r="H9">
        <v>563581.19999999995</v>
      </c>
      <c r="J9">
        <f t="shared" si="3"/>
        <v>100</v>
      </c>
      <c r="K9">
        <f t="shared" si="4"/>
        <v>100</v>
      </c>
      <c r="L9">
        <f t="shared" si="5"/>
        <v>100</v>
      </c>
      <c r="M9">
        <f t="shared" si="6"/>
        <v>100</v>
      </c>
      <c r="N9">
        <f t="shared" si="7"/>
        <v>100</v>
      </c>
      <c r="AE9">
        <v>105</v>
      </c>
    </row>
    <row r="10" spans="1:31" ht="15.75">
      <c r="A10" s="1">
        <v>39538</v>
      </c>
      <c r="B10" s="2" t="str">
        <f t="shared" si="1"/>
        <v/>
      </c>
      <c r="C10" s="2">
        <f t="shared" si="2"/>
        <v>1</v>
      </c>
      <c r="D10">
        <v>13366.865</v>
      </c>
      <c r="E10" s="6">
        <v>1344.1679999999999</v>
      </c>
      <c r="F10">
        <v>1323.0129999999999</v>
      </c>
      <c r="G10">
        <v>7811.4308000000001</v>
      </c>
      <c r="H10">
        <v>568444.5</v>
      </c>
      <c r="J10">
        <f t="shared" si="3"/>
        <v>99.817910935716299</v>
      </c>
      <c r="K10">
        <f t="shared" si="4"/>
        <v>100.79425544550891</v>
      </c>
      <c r="L10">
        <f t="shared" si="5"/>
        <v>99.81312571200084</v>
      </c>
      <c r="M10">
        <f t="shared" si="6"/>
        <v>101.04306497071659</v>
      </c>
      <c r="N10">
        <f t="shared" si="7"/>
        <v>100.86292800398594</v>
      </c>
      <c r="AE10">
        <v>105</v>
      </c>
    </row>
    <row r="11" spans="1:31" ht="15.75">
      <c r="A11" s="1">
        <v>39629</v>
      </c>
      <c r="B11" s="2" t="str">
        <f t="shared" si="1"/>
        <v xml:space="preserve">  2008</v>
      </c>
      <c r="C11" s="2">
        <f t="shared" si="2"/>
        <v>2</v>
      </c>
      <c r="D11">
        <v>13415.266</v>
      </c>
      <c r="E11" s="6">
        <v>1343.472</v>
      </c>
      <c r="F11">
        <v>1324.0930000000001</v>
      </c>
      <c r="G11">
        <v>7784.2452000000003</v>
      </c>
      <c r="H11">
        <v>564368.9</v>
      </c>
      <c r="J11">
        <f t="shared" si="3"/>
        <v>100.17934846854091</v>
      </c>
      <c r="K11">
        <f t="shared" si="4"/>
        <v>100.74206494418017</v>
      </c>
      <c r="L11">
        <f t="shared" si="5"/>
        <v>99.894605013994834</v>
      </c>
      <c r="M11">
        <f t="shared" si="6"/>
        <v>100.69141155184896</v>
      </c>
      <c r="N11">
        <f t="shared" si="7"/>
        <v>100.13976690492871</v>
      </c>
      <c r="AE11">
        <v>105</v>
      </c>
    </row>
    <row r="12" spans="1:31" ht="15.75">
      <c r="A12" s="1">
        <v>39721</v>
      </c>
      <c r="B12" s="2" t="str">
        <f t="shared" si="1"/>
        <v/>
      </c>
      <c r="C12" s="2">
        <f t="shared" si="2"/>
        <v>3</v>
      </c>
      <c r="D12">
        <v>13324.6</v>
      </c>
      <c r="E12" s="6">
        <v>1333.508</v>
      </c>
      <c r="F12">
        <v>1325.452</v>
      </c>
      <c r="G12">
        <v>7756.0079999999998</v>
      </c>
      <c r="H12">
        <v>557045.5</v>
      </c>
      <c r="J12">
        <f t="shared" si="3"/>
        <v>99.502294371495893</v>
      </c>
      <c r="K12">
        <f t="shared" si="4"/>
        <v>99.994900928031115</v>
      </c>
      <c r="L12">
        <f t="shared" si="5"/>
        <v>99.997133135670595</v>
      </c>
      <c r="M12">
        <f t="shared" si="6"/>
        <v>100.32615538979076</v>
      </c>
      <c r="N12">
        <f t="shared" si="7"/>
        <v>98.840326824244684</v>
      </c>
      <c r="AE12">
        <v>105</v>
      </c>
    </row>
    <row r="13" spans="1:31" ht="15.75">
      <c r="A13" s="1">
        <v>39813</v>
      </c>
      <c r="B13" s="2" t="str">
        <f t="shared" si="1"/>
        <v/>
      </c>
      <c r="C13" s="2">
        <f t="shared" si="2"/>
        <v>4</v>
      </c>
      <c r="D13">
        <v>13141.92</v>
      </c>
      <c r="E13" s="6">
        <v>1309.46</v>
      </c>
      <c r="F13">
        <v>1312.88</v>
      </c>
      <c r="G13">
        <v>7613.7888000000003</v>
      </c>
      <c r="H13">
        <v>538276.19999999995</v>
      </c>
      <c r="J13">
        <f t="shared" si="3"/>
        <v>98.138119902034532</v>
      </c>
      <c r="K13">
        <f t="shared" si="4"/>
        <v>98.191629123499524</v>
      </c>
      <c r="L13">
        <f t="shared" si="5"/>
        <v>99.04865370542214</v>
      </c>
      <c r="M13">
        <f t="shared" si="6"/>
        <v>98.486509845509261</v>
      </c>
      <c r="N13">
        <f t="shared" si="7"/>
        <v>95.509963781616563</v>
      </c>
      <c r="AE13">
        <v>105</v>
      </c>
    </row>
    <row r="14" spans="1:31" ht="15.75">
      <c r="A14" s="1">
        <v>39903</v>
      </c>
      <c r="B14" s="2" t="str">
        <f t="shared" si="1"/>
        <v/>
      </c>
      <c r="C14" s="2">
        <f t="shared" si="2"/>
        <v>1</v>
      </c>
      <c r="D14">
        <v>12925.41</v>
      </c>
      <c r="E14" s="6">
        <v>1278.048</v>
      </c>
      <c r="F14">
        <v>1292.424</v>
      </c>
      <c r="G14">
        <v>7465.6103999999996</v>
      </c>
      <c r="H14">
        <v>520679.8</v>
      </c>
      <c r="J14">
        <f t="shared" si="3"/>
        <v>96.521317765056864</v>
      </c>
      <c r="K14">
        <f t="shared" si="4"/>
        <v>95.836157819276892</v>
      </c>
      <c r="L14">
        <f t="shared" si="5"/>
        <v>97.505375370617656</v>
      </c>
      <c r="M14">
        <f t="shared" si="6"/>
        <v>96.569780365110248</v>
      </c>
      <c r="N14">
        <f t="shared" si="7"/>
        <v>92.387716268747084</v>
      </c>
      <c r="AE14">
        <v>105</v>
      </c>
    </row>
    <row r="15" spans="1:31">
      <c r="A15" s="1">
        <v>39994</v>
      </c>
      <c r="B15" s="2" t="str">
        <f t="shared" si="1"/>
        <v xml:space="preserve">  2009</v>
      </c>
      <c r="C15" s="2">
        <f t="shared" si="2"/>
        <v>2</v>
      </c>
      <c r="D15">
        <v>12892.462</v>
      </c>
      <c r="E15">
        <v>1269.664</v>
      </c>
      <c r="F15" s="11">
        <v>1281.3900000000001</v>
      </c>
      <c r="G15" s="11">
        <v>7456.4495999999999</v>
      </c>
      <c r="H15" s="11">
        <v>523602.7</v>
      </c>
      <c r="J15">
        <f>100*D15/D$9</f>
        <v>96.275276488399257</v>
      </c>
      <c r="K15">
        <f>100*E15/E$9</f>
        <v>95.207472240052311</v>
      </c>
      <c r="L15">
        <f>100*F15/F$9</f>
        <v>96.672928501912509</v>
      </c>
      <c r="M15">
        <f>100*G15/G$9</f>
        <v>96.451282828195019</v>
      </c>
      <c r="N15">
        <f t="shared" ref="N15" si="8">100*H15/H$9</f>
        <v>92.906346059804704</v>
      </c>
      <c r="X15">
        <f>100*D15/D$9</f>
        <v>96.275276488399257</v>
      </c>
      <c r="Y15">
        <f>100*E15/E$9</f>
        <v>95.207472240052311</v>
      </c>
      <c r="Z15">
        <f>100*F15/F$9</f>
        <v>96.672928501912509</v>
      </c>
      <c r="AA15">
        <f>100*G15/G$9</f>
        <v>96.451282828195019</v>
      </c>
      <c r="AB15">
        <f>100*H15/H$9</f>
        <v>92.906346059804704</v>
      </c>
      <c r="AE15">
        <v>105</v>
      </c>
    </row>
    <row r="16" spans="1:31">
      <c r="A16" s="1">
        <v>40086</v>
      </c>
      <c r="B16" s="2" t="str">
        <f t="shared" si="1"/>
        <v/>
      </c>
      <c r="C16" s="2">
        <f t="shared" si="2"/>
        <v>3</v>
      </c>
      <c r="D16" s="7">
        <f t="shared" ref="D16" si="9">D12*(1+Q16/100)</f>
        <v>12991.485000000001</v>
      </c>
      <c r="E16" s="7">
        <f t="shared" ref="E16" si="10">E12*(1+R16/100)</f>
        <v>1273.5001399999999</v>
      </c>
      <c r="F16" s="7">
        <f t="shared" ref="F16:F20" si="11">F12*(1+S16/100)</f>
        <v>1290.9902480000001</v>
      </c>
      <c r="G16" s="7">
        <f t="shared" ref="G16:G21" si="12">G12*(1+T16/100)</f>
        <v>7445.7676799999999</v>
      </c>
      <c r="H16" s="7">
        <f t="shared" ref="H16:H20" si="13">H12*(1+U16/100)</f>
        <v>526965.04299999995</v>
      </c>
      <c r="Q16">
        <v>-2.5</v>
      </c>
      <c r="R16">
        <v>-4.5</v>
      </c>
      <c r="S16">
        <v>-2.6</v>
      </c>
      <c r="T16">
        <v>-4</v>
      </c>
      <c r="U16">
        <v>-5.4</v>
      </c>
      <c r="X16">
        <f t="shared" ref="X16:X21" si="14">100*D16/D$9</f>
        <v>97.014737012208499</v>
      </c>
      <c r="Y16">
        <f t="shared" ref="Y16:AB21" si="15">100*E16/E$9</f>
        <v>95.495130386269679</v>
      </c>
      <c r="Z16">
        <f t="shared" si="15"/>
        <v>97.397207674143161</v>
      </c>
      <c r="AA16">
        <f t="shared" si="15"/>
        <v>96.313109174199141</v>
      </c>
      <c r="AB16">
        <f t="shared" si="15"/>
        <v>93.502949175735466</v>
      </c>
    </row>
    <row r="17" spans="1:28">
      <c r="A17" s="1">
        <v>40178</v>
      </c>
      <c r="B17" s="2" t="str">
        <f t="shared" si="1"/>
        <v/>
      </c>
      <c r="C17" s="2">
        <f t="shared" si="2"/>
        <v>4</v>
      </c>
      <c r="D17" s="7">
        <f t="shared" ref="D17:D21" si="16">D13*(1+Q17/100)</f>
        <v>13063.06848</v>
      </c>
      <c r="E17" s="7">
        <f t="shared" ref="E17:E21" si="17">E13*(1+R17/100)</f>
        <v>1279.3424199999999</v>
      </c>
      <c r="F17" s="7">
        <f t="shared" si="11"/>
        <v>1298.4383200000002</v>
      </c>
      <c r="G17" s="7">
        <f t="shared" si="12"/>
        <v>7476.7406016000004</v>
      </c>
      <c r="H17" s="7">
        <f t="shared" si="13"/>
        <v>529663.78079999995</v>
      </c>
      <c r="Q17">
        <v>-0.6</v>
      </c>
      <c r="R17">
        <v>-2.2999999999999998</v>
      </c>
      <c r="S17">
        <v>-1.1000000000000001</v>
      </c>
      <c r="T17">
        <v>-1.8</v>
      </c>
      <c r="U17">
        <v>-1.6</v>
      </c>
      <c r="X17">
        <f t="shared" si="14"/>
        <v>97.549291182622326</v>
      </c>
      <c r="Y17">
        <f t="shared" si="15"/>
        <v>95.933221653659032</v>
      </c>
      <c r="Z17">
        <f t="shared" si="15"/>
        <v>97.959118514662521</v>
      </c>
      <c r="AA17">
        <f t="shared" si="15"/>
        <v>96.713752668290098</v>
      </c>
      <c r="AB17">
        <f t="shared" si="15"/>
        <v>93.981804361110704</v>
      </c>
    </row>
    <row r="18" spans="1:28">
      <c r="A18" s="1">
        <v>40268</v>
      </c>
      <c r="B18" s="2" t="str">
        <f t="shared" si="1"/>
        <v/>
      </c>
      <c r="C18" s="2">
        <f t="shared" si="2"/>
        <v>1</v>
      </c>
      <c r="D18" s="7">
        <f t="shared" si="16"/>
        <v>13145.141969999999</v>
      </c>
      <c r="E18" s="7">
        <f t="shared" si="17"/>
        <v>1283.1601920000001</v>
      </c>
      <c r="F18" s="7">
        <f t="shared" si="11"/>
        <v>1305.34824</v>
      </c>
      <c r="G18" s="7">
        <f t="shared" si="12"/>
        <v>7532.8008935999987</v>
      </c>
      <c r="H18" s="7">
        <f t="shared" si="13"/>
        <v>531093.39599999995</v>
      </c>
      <c r="Q18">
        <v>1.7</v>
      </c>
      <c r="R18">
        <v>0.4</v>
      </c>
      <c r="S18">
        <v>1</v>
      </c>
      <c r="T18">
        <v>0.9</v>
      </c>
      <c r="U18">
        <v>2</v>
      </c>
      <c r="X18">
        <f t="shared" si="14"/>
        <v>98.162180167062829</v>
      </c>
      <c r="Y18">
        <f t="shared" si="15"/>
        <v>96.219502450554003</v>
      </c>
      <c r="Z18">
        <f t="shared" si="15"/>
        <v>98.480429124323834</v>
      </c>
      <c r="AA18">
        <f t="shared" si="15"/>
        <v>97.438908388396229</v>
      </c>
      <c r="AB18">
        <f t="shared" si="15"/>
        <v>94.23547059412202</v>
      </c>
    </row>
    <row r="19" spans="1:28">
      <c r="A19" s="1">
        <v>40359</v>
      </c>
      <c r="B19" s="2" t="str">
        <f t="shared" si="1"/>
        <v xml:space="preserve">  2010</v>
      </c>
      <c r="C19" s="2">
        <f t="shared" si="2"/>
        <v>2</v>
      </c>
      <c r="D19" s="7">
        <f t="shared" si="16"/>
        <v>13240.558473999998</v>
      </c>
      <c r="E19" s="7">
        <f t="shared" si="17"/>
        <v>1288.7089599999999</v>
      </c>
      <c r="F19" s="7">
        <f t="shared" si="11"/>
        <v>1313.4247499999999</v>
      </c>
      <c r="G19" s="7">
        <f t="shared" si="12"/>
        <v>7553.3834447999989</v>
      </c>
      <c r="H19" s="7">
        <f t="shared" si="13"/>
        <v>530933.13780000003</v>
      </c>
      <c r="Q19">
        <v>2.7</v>
      </c>
      <c r="R19">
        <v>1.5</v>
      </c>
      <c r="S19">
        <v>2.5</v>
      </c>
      <c r="T19">
        <v>1.3</v>
      </c>
      <c r="U19">
        <v>1.4</v>
      </c>
      <c r="X19">
        <f t="shared" si="14"/>
        <v>98.874708953586023</v>
      </c>
      <c r="Y19">
        <f t="shared" si="15"/>
        <v>96.635584323653092</v>
      </c>
      <c r="Z19">
        <f t="shared" si="15"/>
        <v>99.089751714460292</v>
      </c>
      <c r="AA19">
        <f t="shared" si="15"/>
        <v>97.70514950496154</v>
      </c>
      <c r="AB19">
        <f t="shared" si="15"/>
        <v>94.207034904641972</v>
      </c>
    </row>
    <row r="20" spans="1:28">
      <c r="A20" s="1">
        <v>40451</v>
      </c>
      <c r="B20" s="2" t="str">
        <f t="shared" si="1"/>
        <v/>
      </c>
      <c r="C20" s="2">
        <f t="shared" si="2"/>
        <v>3</v>
      </c>
      <c r="D20" s="7">
        <f t="shared" si="16"/>
        <v>13329.263610000002</v>
      </c>
      <c r="E20" s="7">
        <f t="shared" si="17"/>
        <v>1296.4231425199998</v>
      </c>
      <c r="F20" s="7">
        <f t="shared" si="11"/>
        <v>1327.137974944</v>
      </c>
      <c r="G20" s="7">
        <f t="shared" si="12"/>
        <v>7535.1168921600001</v>
      </c>
      <c r="H20" s="7">
        <f t="shared" si="13"/>
        <v>533288.62351599999</v>
      </c>
      <c r="Q20">
        <v>2.6</v>
      </c>
      <c r="R20">
        <v>1.8</v>
      </c>
      <c r="S20">
        <v>2.8</v>
      </c>
      <c r="T20">
        <v>1.2</v>
      </c>
      <c r="U20">
        <v>1.2</v>
      </c>
      <c r="X20">
        <f t="shared" si="14"/>
        <v>99.537120174525938</v>
      </c>
      <c r="Y20">
        <f t="shared" si="15"/>
        <v>97.214042733222541</v>
      </c>
      <c r="Z20">
        <f t="shared" si="15"/>
        <v>100.12432948901916</v>
      </c>
      <c r="AA20">
        <f t="shared" si="15"/>
        <v>97.468866484289535</v>
      </c>
      <c r="AB20">
        <f t="shared" si="15"/>
        <v>94.624984565844287</v>
      </c>
    </row>
    <row r="21" spans="1:28">
      <c r="A21" s="1">
        <v>40543</v>
      </c>
      <c r="B21" s="2" t="str">
        <f t="shared" si="1"/>
        <v/>
      </c>
      <c r="C21" s="2">
        <f t="shared" si="2"/>
        <v>4</v>
      </c>
      <c r="D21" s="7">
        <f t="shared" si="16"/>
        <v>13428.83439744</v>
      </c>
      <c r="E21" s="7">
        <f t="shared" si="17"/>
        <v>1303.6499259799998</v>
      </c>
      <c r="F21" s="7">
        <f>F17*(1+S21/100)</f>
        <v>1337.3914696000002</v>
      </c>
      <c r="G21" s="7">
        <f t="shared" si="12"/>
        <v>7566.4614888192009</v>
      </c>
      <c r="H21" s="7">
        <f>H17*(1+U21/100)</f>
        <v>534960.41860799992</v>
      </c>
      <c r="Q21">
        <v>2.8</v>
      </c>
      <c r="R21">
        <v>1.9</v>
      </c>
      <c r="S21">
        <v>3</v>
      </c>
      <c r="T21">
        <v>1.2</v>
      </c>
      <c r="U21">
        <v>1</v>
      </c>
      <c r="X21">
        <f t="shared" si="14"/>
        <v>100.28067133573573</v>
      </c>
      <c r="Y21">
        <f t="shared" si="15"/>
        <v>97.755952865078541</v>
      </c>
      <c r="Z21">
        <f t="shared" si="15"/>
        <v>100.89789207010239</v>
      </c>
      <c r="AA21">
        <f t="shared" si="15"/>
        <v>97.874317700309604</v>
      </c>
      <c r="AB21">
        <f t="shared" si="15"/>
        <v>94.921622404721802</v>
      </c>
    </row>
    <row r="22" spans="1:28">
      <c r="A22" s="1">
        <v>40633</v>
      </c>
      <c r="B22" s="2" t="str">
        <f t="shared" ref="B22:B25" si="18">IF(C22=2,"  "&amp;YEAR(A22),"")</f>
        <v/>
      </c>
      <c r="C22" s="2">
        <f t="shared" ref="C22:C25" si="19">MONTH(A22)/3</f>
        <v>1</v>
      </c>
      <c r="D22" s="7">
        <f t="shared" ref="D22" si="20">D18*(1+Q22/100)</f>
        <v>13539.496229099999</v>
      </c>
      <c r="E22" s="7">
        <f t="shared" ref="E22:E23" si="21">E18*(1+R22/100)</f>
        <v>1304.973915264</v>
      </c>
      <c r="F22" s="7">
        <f>F18*(1+S22/100)</f>
        <v>1348.4247319199999</v>
      </c>
      <c r="G22" s="7">
        <f t="shared" ref="G22:G23" si="22">G18*(1+T22/100)</f>
        <v>7630.7273052167984</v>
      </c>
      <c r="H22" s="7">
        <f>H18*(1+U22/100)</f>
        <v>536404.32996</v>
      </c>
      <c r="Q22">
        <v>3</v>
      </c>
      <c r="R22">
        <v>1.7</v>
      </c>
      <c r="S22">
        <v>3.3</v>
      </c>
      <c r="T22">
        <v>1.3</v>
      </c>
      <c r="U22">
        <v>1</v>
      </c>
      <c r="X22">
        <f t="shared" ref="X22:X23" si="23">100*D22/D$9</f>
        <v>101.10704557207471</v>
      </c>
      <c r="Y22">
        <f t="shared" ref="Y22:Y23" si="24">100*E22/E$9</f>
        <v>97.855233992213414</v>
      </c>
      <c r="Z22">
        <f t="shared" ref="Z22:Z23" si="25">100*F22/F$9</f>
        <v>101.73028328542651</v>
      </c>
      <c r="AA22">
        <f t="shared" ref="AA22:AA23" si="26">100*G22/G$9</f>
        <v>98.705614197445371</v>
      </c>
      <c r="AB22">
        <f t="shared" ref="AB22:AB23" si="27">100*H22/H$9</f>
        <v>95.177825300063247</v>
      </c>
    </row>
    <row r="23" spans="1:28">
      <c r="A23" s="1">
        <v>40724</v>
      </c>
      <c r="B23" s="2" t="str">
        <f t="shared" si="18"/>
        <v xml:space="preserve">  2011</v>
      </c>
      <c r="C23" s="2">
        <f t="shared" si="19"/>
        <v>2</v>
      </c>
      <c r="D23" s="7">
        <f>D19*(1+Q23/100)</f>
        <v>13664.256345167998</v>
      </c>
      <c r="E23" s="7">
        <f t="shared" si="21"/>
        <v>1313.1944302399997</v>
      </c>
      <c r="F23" s="7">
        <f>F19*(1+S23/100)</f>
        <v>1355.454342</v>
      </c>
      <c r="G23" s="7">
        <f t="shared" si="22"/>
        <v>7666.6841964719979</v>
      </c>
      <c r="H23" s="7">
        <f>H19*(1+U23/100)</f>
        <v>537304.33545360004</v>
      </c>
      <c r="Q23">
        <v>3.2</v>
      </c>
      <c r="R23">
        <v>1.9</v>
      </c>
      <c r="S23">
        <v>3.2</v>
      </c>
      <c r="T23">
        <v>1.5</v>
      </c>
      <c r="U23">
        <v>1.2</v>
      </c>
      <c r="X23">
        <f t="shared" si="23"/>
        <v>102.03869964010077</v>
      </c>
      <c r="Y23">
        <f t="shared" si="24"/>
        <v>98.471660425802483</v>
      </c>
      <c r="Z23">
        <f t="shared" si="25"/>
        <v>102.26062376932303</v>
      </c>
      <c r="AA23">
        <f t="shared" si="26"/>
        <v>99.170726747535952</v>
      </c>
      <c r="AB23">
        <f t="shared" si="27"/>
        <v>95.337519323497673</v>
      </c>
    </row>
    <row r="24" spans="1:28">
      <c r="A24" s="1">
        <v>40816</v>
      </c>
      <c r="B24" s="2" t="str">
        <f t="shared" si="18"/>
        <v/>
      </c>
      <c r="C24" s="2">
        <f t="shared" si="19"/>
        <v>3</v>
      </c>
    </row>
    <row r="25" spans="1:28">
      <c r="A25" s="1">
        <v>40908</v>
      </c>
      <c r="B25" s="2" t="str">
        <f t="shared" si="18"/>
        <v/>
      </c>
      <c r="C25" s="2">
        <f t="shared" si="19"/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0"/>
  <dimension ref="A1:V194"/>
  <sheetViews>
    <sheetView workbookViewId="0">
      <pane xSplit="3" ySplit="1" topLeftCell="G44" activePane="bottomRight" state="frozen"/>
      <selection pane="topRight" activeCell="D1" sqref="D1"/>
      <selection pane="bottomLeft" activeCell="A2" sqref="A2"/>
      <selection pane="bottomRight" activeCell="V1" sqref="V1"/>
    </sheetView>
  </sheetViews>
  <sheetFormatPr defaultRowHeight="15"/>
  <sheetData>
    <row r="1" spans="1:22" ht="15.75">
      <c r="D1" s="3" t="s">
        <v>25</v>
      </c>
      <c r="E1" s="3" t="s">
        <v>26</v>
      </c>
      <c r="F1" s="3" t="s">
        <v>27</v>
      </c>
      <c r="G1" s="3" t="s">
        <v>53</v>
      </c>
      <c r="H1" s="3" t="s">
        <v>37</v>
      </c>
      <c r="I1" s="3" t="s">
        <v>8</v>
      </c>
      <c r="J1" s="3" t="s">
        <v>5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23</v>
      </c>
      <c r="P1" s="3" t="s">
        <v>5</v>
      </c>
      <c r="Q1" s="3" t="s">
        <v>9</v>
      </c>
      <c r="R1" s="3" t="s">
        <v>10</v>
      </c>
      <c r="S1" s="3" t="s">
        <v>11</v>
      </c>
      <c r="T1" s="3" t="s">
        <v>12</v>
      </c>
      <c r="V1" s="3" t="s">
        <v>64</v>
      </c>
    </row>
    <row r="2" spans="1:22" ht="15.75">
      <c r="A2" s="5">
        <v>35155</v>
      </c>
      <c r="B2" t="str">
        <f>IF(C2=6,"      "&amp;YEAR(A2),"")</f>
        <v/>
      </c>
      <c r="C2">
        <f t="shared" ref="C2:C61" si="0">MONTH(A2)</f>
        <v>3</v>
      </c>
      <c r="D2">
        <v>88.2</v>
      </c>
      <c r="E2">
        <v>84.03</v>
      </c>
      <c r="F2">
        <v>87.40000000000002</v>
      </c>
      <c r="G2">
        <v>155.06700000000001</v>
      </c>
      <c r="H2">
        <v>100.96666667</v>
      </c>
    </row>
    <row r="3" spans="1:22" ht="15.75">
      <c r="A3" s="5">
        <v>35246</v>
      </c>
      <c r="B3" t="str">
        <f t="shared" ref="B3:B61" si="1">IF(C3=6,"      "&amp;YEAR(A3),"")</f>
        <v xml:space="preserve">      1996</v>
      </c>
      <c r="C3">
        <f t="shared" si="0"/>
        <v>6</v>
      </c>
      <c r="D3">
        <v>88.833333333333329</v>
      </c>
      <c r="E3">
        <v>84.506666670000001</v>
      </c>
      <c r="F3">
        <v>87.90000000000002</v>
      </c>
      <c r="G3">
        <v>156.4</v>
      </c>
      <c r="H3">
        <v>100.93333333</v>
      </c>
    </row>
    <row r="4" spans="1:22" ht="15.75">
      <c r="A4" s="5">
        <v>35338</v>
      </c>
      <c r="B4" t="str">
        <f t="shared" si="1"/>
        <v/>
      </c>
      <c r="C4">
        <f t="shared" si="0"/>
        <v>9</v>
      </c>
      <c r="D4">
        <v>89</v>
      </c>
      <c r="E4">
        <v>84.743333329999999</v>
      </c>
      <c r="F4">
        <v>88.3</v>
      </c>
      <c r="G4">
        <v>157.30000000000001</v>
      </c>
      <c r="H4">
        <v>101.1</v>
      </c>
    </row>
    <row r="5" spans="1:22" ht="15.75">
      <c r="A5" s="5">
        <v>35430</v>
      </c>
      <c r="B5" t="str">
        <f t="shared" si="1"/>
        <v/>
      </c>
      <c r="C5">
        <f t="shared" si="0"/>
        <v>12</v>
      </c>
      <c r="D5">
        <v>89.666666666666671</v>
      </c>
      <c r="E5">
        <v>85.136666669999997</v>
      </c>
      <c r="F5">
        <v>88.833333333333329</v>
      </c>
      <c r="G5">
        <v>158.667</v>
      </c>
      <c r="H5">
        <v>101.2</v>
      </c>
    </row>
    <row r="6" spans="1:22" ht="15.75">
      <c r="A6" s="5">
        <v>35520</v>
      </c>
      <c r="B6" t="str">
        <f t="shared" si="1"/>
        <v/>
      </c>
      <c r="C6">
        <f t="shared" si="0"/>
        <v>3</v>
      </c>
      <c r="D6">
        <v>90.100000000000009</v>
      </c>
      <c r="E6">
        <v>85.583333330000002</v>
      </c>
      <c r="F6">
        <v>89.09999999999998</v>
      </c>
      <c r="G6">
        <v>159.63300000000001</v>
      </c>
      <c r="H6">
        <v>101.46666667</v>
      </c>
      <c r="J6">
        <f>100*((D6/D2)-1)</f>
        <v>2.1541950113378672</v>
      </c>
      <c r="K6">
        <f t="shared" ref="K6:N21" si="2">100*((E6/E2)-1)</f>
        <v>1.8485461501844602</v>
      </c>
      <c r="L6">
        <f t="shared" si="2"/>
        <v>1.9450800915331357</v>
      </c>
      <c r="M6">
        <f t="shared" si="2"/>
        <v>2.9445336531950694</v>
      </c>
      <c r="N6">
        <f>100*((H6/H2)-1)</f>
        <v>0.49521294154852846</v>
      </c>
    </row>
    <row r="7" spans="1:22" ht="15.75">
      <c r="A7" s="5">
        <v>35611</v>
      </c>
      <c r="B7" t="str">
        <f t="shared" si="1"/>
        <v xml:space="preserve">      1997</v>
      </c>
      <c r="C7">
        <f t="shared" si="0"/>
        <v>6</v>
      </c>
      <c r="D7">
        <v>90.233333333333334</v>
      </c>
      <c r="E7">
        <v>85.653333329999995</v>
      </c>
      <c r="F7">
        <v>89.3</v>
      </c>
      <c r="G7">
        <v>160</v>
      </c>
      <c r="H7">
        <v>102.93333333</v>
      </c>
      <c r="J7">
        <f t="shared" ref="J7:N55" si="3">100*((D7/D3)-1)</f>
        <v>1.5759849906191503</v>
      </c>
      <c r="K7">
        <f t="shared" si="2"/>
        <v>1.3568949115905227</v>
      </c>
      <c r="L7">
        <f t="shared" si="2"/>
        <v>1.5927189988623081</v>
      </c>
      <c r="M7">
        <f t="shared" si="2"/>
        <v>2.3017902813299296</v>
      </c>
      <c r="N7">
        <f t="shared" si="2"/>
        <v>1.9815059445832839</v>
      </c>
    </row>
    <row r="8" spans="1:22" ht="15.75">
      <c r="A8" s="5">
        <v>35703</v>
      </c>
      <c r="B8" t="str">
        <f t="shared" si="1"/>
        <v/>
      </c>
      <c r="C8">
        <f t="shared" si="0"/>
        <v>9</v>
      </c>
      <c r="D8">
        <v>90.533333333333346</v>
      </c>
      <c r="E8">
        <v>86.09</v>
      </c>
      <c r="F8">
        <v>90</v>
      </c>
      <c r="G8">
        <v>160.80000000000001</v>
      </c>
      <c r="H8">
        <v>103.3</v>
      </c>
      <c r="J8">
        <f t="shared" si="3"/>
        <v>1.7228464419475786</v>
      </c>
      <c r="K8">
        <f t="shared" si="2"/>
        <v>1.589112225212963</v>
      </c>
      <c r="L8">
        <f t="shared" si="2"/>
        <v>1.9252548131370339</v>
      </c>
      <c r="M8">
        <f t="shared" si="2"/>
        <v>2.2250476795931284</v>
      </c>
      <c r="N8">
        <f t="shared" si="2"/>
        <v>2.1760633036597365</v>
      </c>
    </row>
    <row r="9" spans="1:22" ht="15.75">
      <c r="A9" s="5">
        <v>35795</v>
      </c>
      <c r="B9" t="str">
        <f t="shared" si="1"/>
        <v/>
      </c>
      <c r="C9">
        <f t="shared" si="0"/>
        <v>12</v>
      </c>
      <c r="D9">
        <v>90.566666666666663</v>
      </c>
      <c r="E9">
        <v>86.416666669999998</v>
      </c>
      <c r="F9">
        <v>90.366666666666674</v>
      </c>
      <c r="G9">
        <v>161.667</v>
      </c>
      <c r="H9">
        <v>103.36666667</v>
      </c>
      <c r="J9">
        <f t="shared" si="3"/>
        <v>1.003717472118959</v>
      </c>
      <c r="K9">
        <f t="shared" si="2"/>
        <v>1.5034650169725827</v>
      </c>
      <c r="L9">
        <f t="shared" si="2"/>
        <v>1.726078799249553</v>
      </c>
      <c r="M9">
        <f t="shared" si="2"/>
        <v>1.8907523303522522</v>
      </c>
      <c r="N9">
        <f t="shared" si="2"/>
        <v>2.1409749703557246</v>
      </c>
    </row>
    <row r="10" spans="1:22" ht="15.75">
      <c r="A10" s="5">
        <v>35885</v>
      </c>
      <c r="B10" t="str">
        <f t="shared" si="1"/>
        <v/>
      </c>
      <c r="C10">
        <f t="shared" si="0"/>
        <v>3</v>
      </c>
      <c r="D10">
        <v>91.09999999999998</v>
      </c>
      <c r="E10">
        <v>86.55</v>
      </c>
      <c r="F10">
        <v>90.566666666666663</v>
      </c>
      <c r="G10">
        <v>162</v>
      </c>
      <c r="H10">
        <v>103.46666667</v>
      </c>
      <c r="J10">
        <f t="shared" si="3"/>
        <v>1.1098779134294912</v>
      </c>
      <c r="K10">
        <f t="shared" si="2"/>
        <v>1.1295034119232383</v>
      </c>
      <c r="L10">
        <f t="shared" si="2"/>
        <v>1.6460905349794386</v>
      </c>
      <c r="M10">
        <f t="shared" si="2"/>
        <v>1.4827761177200083</v>
      </c>
      <c r="N10">
        <f t="shared" si="2"/>
        <v>1.9710906701060793</v>
      </c>
    </row>
    <row r="11" spans="1:22" ht="15.75">
      <c r="A11" s="5">
        <v>35976</v>
      </c>
      <c r="B11" t="str">
        <f t="shared" si="1"/>
        <v xml:space="preserve">      1998</v>
      </c>
      <c r="C11">
        <f t="shared" si="0"/>
        <v>6</v>
      </c>
      <c r="D11">
        <v>91.100000000000009</v>
      </c>
      <c r="E11">
        <v>86.793333329999996</v>
      </c>
      <c r="F11">
        <v>90.966666666666654</v>
      </c>
      <c r="G11">
        <v>162.53299999999999</v>
      </c>
      <c r="H11">
        <v>103.36666667</v>
      </c>
      <c r="J11">
        <f t="shared" si="3"/>
        <v>0.96047284817142309</v>
      </c>
      <c r="K11">
        <f t="shared" si="2"/>
        <v>1.3309464508612701</v>
      </c>
      <c r="L11">
        <f t="shared" si="2"/>
        <v>1.8663680477790212</v>
      </c>
      <c r="M11">
        <f t="shared" si="2"/>
        <v>1.5831249999999963</v>
      </c>
      <c r="N11">
        <f t="shared" si="2"/>
        <v>0.42098446244887011</v>
      </c>
    </row>
    <row r="12" spans="1:22" ht="15.75">
      <c r="A12" s="5">
        <v>36068</v>
      </c>
      <c r="B12" t="str">
        <f t="shared" si="1"/>
        <v/>
      </c>
      <c r="C12">
        <f t="shared" si="0"/>
        <v>9</v>
      </c>
      <c r="D12">
        <v>91.2</v>
      </c>
      <c r="E12">
        <v>87.046666669999993</v>
      </c>
      <c r="F12">
        <v>91.233333333333348</v>
      </c>
      <c r="G12">
        <v>163.36699999999999</v>
      </c>
      <c r="H12">
        <v>103</v>
      </c>
      <c r="J12">
        <f t="shared" si="3"/>
        <v>0.73637702503681624</v>
      </c>
      <c r="K12">
        <f t="shared" si="2"/>
        <v>1.1112401788825554</v>
      </c>
      <c r="L12">
        <f t="shared" si="2"/>
        <v>1.3703703703703773</v>
      </c>
      <c r="M12">
        <f t="shared" si="2"/>
        <v>1.5963930348258604</v>
      </c>
      <c r="N12">
        <f t="shared" si="2"/>
        <v>-0.29041626331074433</v>
      </c>
    </row>
    <row r="13" spans="1:22" ht="15.75">
      <c r="A13" s="5">
        <v>36160</v>
      </c>
      <c r="B13" t="str">
        <f t="shared" si="1"/>
        <v/>
      </c>
      <c r="C13">
        <f t="shared" si="0"/>
        <v>12</v>
      </c>
      <c r="D13">
        <v>91.59999999999998</v>
      </c>
      <c r="E13">
        <v>87.113333330000003</v>
      </c>
      <c r="F13">
        <v>91.600000000000009</v>
      </c>
      <c r="G13">
        <v>164.13300000000001</v>
      </c>
      <c r="H13">
        <v>103.9</v>
      </c>
      <c r="J13">
        <f t="shared" si="3"/>
        <v>1.1409642988590152</v>
      </c>
      <c r="K13">
        <f t="shared" si="2"/>
        <v>0.80617164124181517</v>
      </c>
      <c r="L13">
        <f t="shared" si="2"/>
        <v>1.3648100331980828</v>
      </c>
      <c r="M13">
        <f t="shared" si="2"/>
        <v>1.5253576796748991</v>
      </c>
      <c r="N13">
        <f t="shared" si="2"/>
        <v>0.5159625894706199</v>
      </c>
    </row>
    <row r="14" spans="1:22" ht="15.75">
      <c r="A14" s="5">
        <v>36250</v>
      </c>
      <c r="B14" t="str">
        <f t="shared" si="1"/>
        <v/>
      </c>
      <c r="C14">
        <f t="shared" si="0"/>
        <v>3</v>
      </c>
      <c r="D14">
        <v>91.866666666666674</v>
      </c>
      <c r="E14">
        <v>87.316666670000004</v>
      </c>
      <c r="F14">
        <v>92</v>
      </c>
      <c r="G14">
        <v>164.733</v>
      </c>
      <c r="H14">
        <v>103.43333333</v>
      </c>
      <c r="J14">
        <f t="shared" si="3"/>
        <v>0.84156604463963003</v>
      </c>
      <c r="K14">
        <f t="shared" si="2"/>
        <v>0.88580782206817421</v>
      </c>
      <c r="L14">
        <f t="shared" si="2"/>
        <v>1.5826278984173658</v>
      </c>
      <c r="M14">
        <f t="shared" si="2"/>
        <v>1.6870370370370313</v>
      </c>
      <c r="N14">
        <f t="shared" si="2"/>
        <v>-3.2216501287618549E-2</v>
      </c>
    </row>
    <row r="15" spans="1:22" ht="15.75">
      <c r="A15" s="5">
        <v>36341</v>
      </c>
      <c r="B15" t="str">
        <f t="shared" si="1"/>
        <v xml:space="preserve">      1999</v>
      </c>
      <c r="C15">
        <f t="shared" si="0"/>
        <v>6</v>
      </c>
      <c r="D15">
        <v>92.566666666666663</v>
      </c>
      <c r="E15">
        <v>87.606666669999996</v>
      </c>
      <c r="F15">
        <v>92.3</v>
      </c>
      <c r="G15">
        <v>165.96700000000001</v>
      </c>
      <c r="H15">
        <v>103.13333333</v>
      </c>
      <c r="J15">
        <f t="shared" si="3"/>
        <v>1.6099524332235493</v>
      </c>
      <c r="K15">
        <f t="shared" si="2"/>
        <v>0.93709195026259184</v>
      </c>
      <c r="L15">
        <f t="shared" si="2"/>
        <v>1.4657383657017409</v>
      </c>
      <c r="M15">
        <f t="shared" si="2"/>
        <v>2.1128017079608652</v>
      </c>
      <c r="N15">
        <f t="shared" si="2"/>
        <v>-0.2257336407537669</v>
      </c>
    </row>
    <row r="16" spans="1:22" ht="15.75">
      <c r="A16" s="5">
        <v>36433</v>
      </c>
      <c r="B16" t="str">
        <f t="shared" si="1"/>
        <v/>
      </c>
      <c r="C16">
        <f t="shared" si="0"/>
        <v>9</v>
      </c>
      <c r="D16">
        <v>93.166666666666671</v>
      </c>
      <c r="E16">
        <v>88.03</v>
      </c>
      <c r="F16">
        <v>92.333333333333329</v>
      </c>
      <c r="G16">
        <v>167.2</v>
      </c>
      <c r="H16">
        <v>103.03333333</v>
      </c>
      <c r="J16">
        <f t="shared" si="3"/>
        <v>2.1564327485380064</v>
      </c>
      <c r="K16">
        <f t="shared" si="2"/>
        <v>1.1296622462614092</v>
      </c>
      <c r="L16">
        <f t="shared" si="2"/>
        <v>1.2056996711727885</v>
      </c>
      <c r="M16">
        <f t="shared" si="2"/>
        <v>2.3462510788592628</v>
      </c>
      <c r="N16">
        <f t="shared" si="2"/>
        <v>3.2362456310686127E-2</v>
      </c>
    </row>
    <row r="17" spans="1:22" ht="15.75">
      <c r="A17" s="5">
        <v>36525</v>
      </c>
      <c r="B17" t="str">
        <f t="shared" si="1"/>
        <v/>
      </c>
      <c r="C17">
        <f t="shared" si="0"/>
        <v>12</v>
      </c>
      <c r="D17">
        <v>93.766666666666666</v>
      </c>
      <c r="E17">
        <v>88.433333329999996</v>
      </c>
      <c r="F17">
        <v>92.633333333333326</v>
      </c>
      <c r="G17">
        <v>168.43299999999999</v>
      </c>
      <c r="H17">
        <v>102.83333333</v>
      </c>
      <c r="J17">
        <f t="shared" si="3"/>
        <v>2.3653566229985712</v>
      </c>
      <c r="K17">
        <f t="shared" si="2"/>
        <v>1.5152674677246125</v>
      </c>
      <c r="L17">
        <f t="shared" si="2"/>
        <v>1.1280931586608256</v>
      </c>
      <c r="M17">
        <f t="shared" si="2"/>
        <v>2.6198266040345253</v>
      </c>
      <c r="N17">
        <f t="shared" si="2"/>
        <v>-1.0266281713185776</v>
      </c>
    </row>
    <row r="18" spans="1:22" ht="15.75">
      <c r="A18" s="5">
        <v>36616</v>
      </c>
      <c r="B18" t="str">
        <f t="shared" si="1"/>
        <v/>
      </c>
      <c r="C18">
        <f t="shared" si="0"/>
        <v>3</v>
      </c>
      <c r="D18">
        <v>94.366666666666674</v>
      </c>
      <c r="E18">
        <v>89.01</v>
      </c>
      <c r="F18">
        <v>92.766666666666666</v>
      </c>
      <c r="G18">
        <v>170.1</v>
      </c>
      <c r="H18">
        <v>102.86666667</v>
      </c>
      <c r="J18">
        <f t="shared" si="3"/>
        <v>2.7213352685050873</v>
      </c>
      <c r="K18">
        <f t="shared" si="2"/>
        <v>1.9393013895041333</v>
      </c>
      <c r="L18">
        <f t="shared" si="2"/>
        <v>0.83333333333333037</v>
      </c>
      <c r="M18">
        <f t="shared" si="2"/>
        <v>3.2579993079710823</v>
      </c>
      <c r="N18">
        <f t="shared" si="2"/>
        <v>-0.54785690623744276</v>
      </c>
      <c r="V18">
        <v>0</v>
      </c>
    </row>
    <row r="19" spans="1:22" ht="15.75">
      <c r="A19" s="5">
        <v>36707</v>
      </c>
      <c r="B19" t="str">
        <f t="shared" si="1"/>
        <v xml:space="preserve">      2000</v>
      </c>
      <c r="C19">
        <f t="shared" si="0"/>
        <v>6</v>
      </c>
      <c r="D19">
        <v>94.800000000000011</v>
      </c>
      <c r="E19">
        <v>89.203333330000007</v>
      </c>
      <c r="F19">
        <v>92.866666666666674</v>
      </c>
      <c r="G19">
        <v>171.43299999999999</v>
      </c>
      <c r="H19">
        <v>102.66666667</v>
      </c>
      <c r="J19">
        <f t="shared" si="3"/>
        <v>2.4126755491537866</v>
      </c>
      <c r="K19">
        <f t="shared" si="2"/>
        <v>1.8225401338626268</v>
      </c>
      <c r="L19">
        <f t="shared" si="2"/>
        <v>0.61394005055976919</v>
      </c>
      <c r="M19">
        <f t="shared" si="2"/>
        <v>3.2934258015147488</v>
      </c>
      <c r="N19">
        <f t="shared" si="2"/>
        <v>-0.45248868133330733</v>
      </c>
      <c r="V19">
        <v>0</v>
      </c>
    </row>
    <row r="20" spans="1:22" ht="15.75">
      <c r="A20" s="5">
        <v>36799</v>
      </c>
      <c r="B20" t="str">
        <f t="shared" si="1"/>
        <v/>
      </c>
      <c r="C20">
        <f t="shared" si="0"/>
        <v>9</v>
      </c>
      <c r="D20">
        <v>95.666666666666671</v>
      </c>
      <c r="E20">
        <v>89.956666670000004</v>
      </c>
      <c r="F20">
        <v>93.066666666666663</v>
      </c>
      <c r="G20">
        <v>173</v>
      </c>
      <c r="H20">
        <v>102.5</v>
      </c>
      <c r="J20">
        <f t="shared" si="3"/>
        <v>2.683363148479434</v>
      </c>
      <c r="K20">
        <f t="shared" si="2"/>
        <v>2.1886478132454812</v>
      </c>
      <c r="L20">
        <f t="shared" si="2"/>
        <v>0.79422382671481273</v>
      </c>
      <c r="M20">
        <f t="shared" si="2"/>
        <v>3.4688995215311103</v>
      </c>
      <c r="N20">
        <f t="shared" si="2"/>
        <v>-0.51763183113936462</v>
      </c>
      <c r="V20">
        <v>0</v>
      </c>
    </row>
    <row r="21" spans="1:22" ht="15.75">
      <c r="A21" s="5">
        <v>36891</v>
      </c>
      <c r="B21" t="str">
        <f t="shared" si="1"/>
        <v/>
      </c>
      <c r="C21">
        <f t="shared" si="0"/>
        <v>12</v>
      </c>
      <c r="D21">
        <v>96.7</v>
      </c>
      <c r="E21">
        <v>90.6</v>
      </c>
      <c r="F21">
        <v>93.533333333333346</v>
      </c>
      <c r="G21">
        <v>174.233</v>
      </c>
      <c r="H21">
        <v>102.36666667</v>
      </c>
      <c r="J21">
        <f t="shared" si="3"/>
        <v>3.1283327408460737</v>
      </c>
      <c r="K21">
        <f t="shared" si="2"/>
        <v>2.4500565436279764</v>
      </c>
      <c r="L21">
        <f t="shared" si="2"/>
        <v>0.97157250809645213</v>
      </c>
      <c r="M21">
        <f t="shared" si="2"/>
        <v>3.4435057263125568</v>
      </c>
      <c r="N21">
        <f t="shared" si="2"/>
        <v>-0.45380874555766004</v>
      </c>
      <c r="V21">
        <v>0</v>
      </c>
    </row>
    <row r="22" spans="1:22" ht="15.75">
      <c r="A22" s="5">
        <v>36981</v>
      </c>
      <c r="B22" t="str">
        <f t="shared" si="1"/>
        <v/>
      </c>
      <c r="C22">
        <f t="shared" si="0"/>
        <v>3</v>
      </c>
      <c r="D22">
        <v>96.933333333333323</v>
      </c>
      <c r="E22">
        <v>90.84</v>
      </c>
      <c r="F22">
        <v>93.533333333333346</v>
      </c>
      <c r="G22">
        <v>175.9</v>
      </c>
      <c r="H22">
        <v>102.33333333</v>
      </c>
      <c r="J22">
        <f t="shared" si="3"/>
        <v>2.7198869657364622</v>
      </c>
      <c r="K22">
        <f t="shared" si="3"/>
        <v>2.0559487698011525</v>
      </c>
      <c r="L22">
        <f t="shared" si="3"/>
        <v>0.82644628099175499</v>
      </c>
      <c r="M22">
        <f t="shared" si="3"/>
        <v>3.4097589653145244</v>
      </c>
      <c r="N22">
        <f t="shared" si="3"/>
        <v>-0.5184705184537064</v>
      </c>
      <c r="V22">
        <v>0</v>
      </c>
    </row>
    <row r="23" spans="1:22" ht="15.75">
      <c r="A23" s="5">
        <v>37072</v>
      </c>
      <c r="B23" t="str">
        <f t="shared" si="1"/>
        <v xml:space="preserve">      2001</v>
      </c>
      <c r="C23">
        <f t="shared" si="0"/>
        <v>6</v>
      </c>
      <c r="D23">
        <v>98.2</v>
      </c>
      <c r="E23">
        <v>91.763333329999995</v>
      </c>
      <c r="F23">
        <v>94.266666666666652</v>
      </c>
      <c r="G23">
        <v>177.13300000000001</v>
      </c>
      <c r="H23">
        <v>101.86666667</v>
      </c>
      <c r="J23">
        <f t="shared" si="3"/>
        <v>3.5864978902953482</v>
      </c>
      <c r="K23">
        <f t="shared" si="3"/>
        <v>2.8698479131149535</v>
      </c>
      <c r="L23">
        <f t="shared" si="3"/>
        <v>1.5075376884421843</v>
      </c>
      <c r="M23">
        <f t="shared" si="3"/>
        <v>3.3249141063856014</v>
      </c>
      <c r="N23">
        <f t="shared" si="3"/>
        <v>-0.7792207791954775</v>
      </c>
      <c r="V23">
        <v>0</v>
      </c>
    </row>
    <row r="24" spans="1:22" ht="15.75">
      <c r="A24" s="5">
        <v>37164</v>
      </c>
      <c r="B24" t="str">
        <f t="shared" si="1"/>
        <v/>
      </c>
      <c r="C24">
        <f t="shared" si="0"/>
        <v>9</v>
      </c>
      <c r="D24">
        <v>98.233333333333348</v>
      </c>
      <c r="E24">
        <v>92.093333329999993</v>
      </c>
      <c r="F24">
        <v>94.5</v>
      </c>
      <c r="G24">
        <v>177.63300000000001</v>
      </c>
      <c r="H24">
        <v>101.63333333</v>
      </c>
      <c r="J24">
        <f t="shared" si="3"/>
        <v>2.6829268292682951</v>
      </c>
      <c r="K24">
        <f t="shared" si="3"/>
        <v>2.375217689910869</v>
      </c>
      <c r="L24">
        <f t="shared" si="3"/>
        <v>1.5401146131805099</v>
      </c>
      <c r="M24">
        <f t="shared" si="3"/>
        <v>2.6780346820809209</v>
      </c>
      <c r="N24">
        <f t="shared" si="3"/>
        <v>-0.84552845853658187</v>
      </c>
      <c r="V24">
        <v>0</v>
      </c>
    </row>
    <row r="25" spans="1:22" ht="15.75">
      <c r="A25" s="5">
        <v>37256</v>
      </c>
      <c r="B25" t="str">
        <f t="shared" si="1"/>
        <v/>
      </c>
      <c r="C25">
        <f t="shared" si="0"/>
        <v>12</v>
      </c>
      <c r="D25">
        <v>97.733333333333334</v>
      </c>
      <c r="E25">
        <v>92.48</v>
      </c>
      <c r="F25">
        <v>94.533333333333346</v>
      </c>
      <c r="G25">
        <v>177.5</v>
      </c>
      <c r="H25">
        <v>101.26666667000001</v>
      </c>
      <c r="J25">
        <f t="shared" si="3"/>
        <v>1.0685970355049923</v>
      </c>
      <c r="K25">
        <f t="shared" si="3"/>
        <v>2.0750551876379753</v>
      </c>
      <c r="L25">
        <f t="shared" si="3"/>
        <v>1.0691375623663513</v>
      </c>
      <c r="M25">
        <f t="shared" si="3"/>
        <v>1.8750753301613354</v>
      </c>
      <c r="N25">
        <f t="shared" si="3"/>
        <v>-1.0745685444130681</v>
      </c>
      <c r="V25">
        <v>0</v>
      </c>
    </row>
    <row r="26" spans="1:22" ht="15.75">
      <c r="A26" s="5">
        <v>37346</v>
      </c>
      <c r="B26" t="str">
        <f t="shared" si="1"/>
        <v/>
      </c>
      <c r="C26">
        <f t="shared" si="0"/>
        <v>3</v>
      </c>
      <c r="D26">
        <v>98.433333333333337</v>
      </c>
      <c r="E26">
        <v>93.176666670000003</v>
      </c>
      <c r="F26">
        <v>94.966666666666654</v>
      </c>
      <c r="G26">
        <v>178.06700000000001</v>
      </c>
      <c r="H26">
        <v>100.9</v>
      </c>
      <c r="J26">
        <f t="shared" si="3"/>
        <v>1.5474552957359222</v>
      </c>
      <c r="K26">
        <f t="shared" si="3"/>
        <v>2.572288276089818</v>
      </c>
      <c r="L26">
        <f t="shared" si="3"/>
        <v>1.5324305060584242</v>
      </c>
      <c r="M26">
        <f t="shared" si="3"/>
        <v>1.2319499715747639</v>
      </c>
      <c r="N26">
        <f t="shared" si="3"/>
        <v>-1.4006514625863331</v>
      </c>
      <c r="V26">
        <v>0</v>
      </c>
    </row>
    <row r="27" spans="1:22" ht="15.75">
      <c r="A27" s="5">
        <v>37437</v>
      </c>
      <c r="B27" t="str">
        <f t="shared" si="1"/>
        <v xml:space="preserve">      2002</v>
      </c>
      <c r="C27">
        <f t="shared" si="0"/>
        <v>6</v>
      </c>
      <c r="D27">
        <v>99.5</v>
      </c>
      <c r="E27">
        <v>93.643333330000004</v>
      </c>
      <c r="F27">
        <v>95.166666666666671</v>
      </c>
      <c r="G27">
        <v>179.46700000000001</v>
      </c>
      <c r="H27">
        <v>100.96666667</v>
      </c>
      <c r="J27">
        <f t="shared" si="3"/>
        <v>1.323828920570258</v>
      </c>
      <c r="K27">
        <f t="shared" si="3"/>
        <v>2.0487485924679083</v>
      </c>
      <c r="L27">
        <f t="shared" si="3"/>
        <v>0.95473833097596827</v>
      </c>
      <c r="M27">
        <f t="shared" si="3"/>
        <v>1.3176539662287601</v>
      </c>
      <c r="N27">
        <f t="shared" si="3"/>
        <v>-0.88350785337423243</v>
      </c>
      <c r="V27">
        <v>0</v>
      </c>
    </row>
    <row r="28" spans="1:22" ht="15.75">
      <c r="A28" s="5">
        <v>37529</v>
      </c>
      <c r="B28" t="str">
        <f t="shared" si="1"/>
        <v/>
      </c>
      <c r="C28">
        <f t="shared" si="0"/>
        <v>9</v>
      </c>
      <c r="D28">
        <v>100.60000000000001</v>
      </c>
      <c r="E28">
        <v>94.033333330000005</v>
      </c>
      <c r="F28">
        <v>95.466666666666654</v>
      </c>
      <c r="G28">
        <v>180.43299999999999</v>
      </c>
      <c r="H28">
        <v>100.83333333</v>
      </c>
      <c r="J28">
        <f t="shared" si="3"/>
        <v>2.409229725144213</v>
      </c>
      <c r="K28">
        <f t="shared" si="3"/>
        <v>2.1065585638521345</v>
      </c>
      <c r="L28">
        <f t="shared" si="3"/>
        <v>1.0229276895943329</v>
      </c>
      <c r="M28">
        <f t="shared" si="3"/>
        <v>1.5762836860268026</v>
      </c>
      <c r="N28">
        <f t="shared" si="3"/>
        <v>-0.78714332570636314</v>
      </c>
      <c r="V28">
        <v>0</v>
      </c>
    </row>
    <row r="29" spans="1:22" ht="15.75">
      <c r="A29" s="5">
        <v>37621</v>
      </c>
      <c r="B29" t="str">
        <f t="shared" si="1"/>
        <v/>
      </c>
      <c r="C29">
        <f t="shared" si="0"/>
        <v>12</v>
      </c>
      <c r="D29">
        <v>101.46666666666665</v>
      </c>
      <c r="E29">
        <v>94.58</v>
      </c>
      <c r="F29">
        <v>95.933333333333323</v>
      </c>
      <c r="G29">
        <v>181.5</v>
      </c>
      <c r="H29">
        <v>100.73333332999999</v>
      </c>
      <c r="J29">
        <f t="shared" si="3"/>
        <v>3.8199181446111785</v>
      </c>
      <c r="K29">
        <f t="shared" si="3"/>
        <v>2.270761245674735</v>
      </c>
      <c r="L29">
        <f t="shared" si="3"/>
        <v>1.4809590973201558</v>
      </c>
      <c r="M29">
        <f t="shared" si="3"/>
        <v>2.2535211267605604</v>
      </c>
      <c r="N29">
        <f t="shared" si="3"/>
        <v>-0.52666228438030815</v>
      </c>
      <c r="V29">
        <v>0</v>
      </c>
    </row>
    <row r="30" spans="1:22" ht="15.75">
      <c r="A30" s="5">
        <v>37711</v>
      </c>
      <c r="B30" t="str">
        <f t="shared" si="1"/>
        <v/>
      </c>
      <c r="C30">
        <f t="shared" si="0"/>
        <v>3</v>
      </c>
      <c r="D30">
        <v>102.76666666666667</v>
      </c>
      <c r="E30">
        <v>95.353333329999998</v>
      </c>
      <c r="F30">
        <v>96.333333333333329</v>
      </c>
      <c r="G30">
        <v>183.36699999999999</v>
      </c>
      <c r="H30">
        <v>100.66666667</v>
      </c>
      <c r="J30">
        <f t="shared" si="3"/>
        <v>4.4023027429732409</v>
      </c>
      <c r="K30">
        <f t="shared" si="3"/>
        <v>2.3360641003707494</v>
      </c>
      <c r="L30">
        <f t="shared" si="3"/>
        <v>1.4391014391014423</v>
      </c>
      <c r="M30">
        <f t="shared" si="3"/>
        <v>2.9764077566309277</v>
      </c>
      <c r="N30">
        <f t="shared" si="3"/>
        <v>-0.23125206144698485</v>
      </c>
      <c r="V30">
        <v>0</v>
      </c>
    </row>
    <row r="31" spans="1:22" ht="15.75">
      <c r="A31" s="5">
        <v>37802</v>
      </c>
      <c r="B31" t="str">
        <f t="shared" si="1"/>
        <v xml:space="preserve">      2003</v>
      </c>
      <c r="C31">
        <f t="shared" si="0"/>
        <v>6</v>
      </c>
      <c r="D31">
        <v>102.23333333333333</v>
      </c>
      <c r="E31">
        <v>95.43</v>
      </c>
      <c r="F31">
        <v>96.366666666666674</v>
      </c>
      <c r="G31">
        <v>183.06700000000001</v>
      </c>
      <c r="H31">
        <v>100.73333332999999</v>
      </c>
      <c r="J31">
        <f t="shared" si="3"/>
        <v>2.7470686767169239</v>
      </c>
      <c r="K31">
        <f t="shared" si="3"/>
        <v>1.9079486029227155</v>
      </c>
      <c r="L31">
        <f t="shared" si="3"/>
        <v>1.2609457092819687</v>
      </c>
      <c r="M31">
        <f t="shared" si="3"/>
        <v>2.0059398106615722</v>
      </c>
      <c r="N31">
        <f t="shared" si="3"/>
        <v>-0.23109937932548341</v>
      </c>
      <c r="V31">
        <v>0</v>
      </c>
    </row>
    <row r="32" spans="1:22" ht="15.75">
      <c r="A32" s="5">
        <v>37894</v>
      </c>
      <c r="B32" t="str">
        <f t="shared" si="1"/>
        <v/>
      </c>
      <c r="C32">
        <f t="shared" si="0"/>
        <v>9</v>
      </c>
      <c r="D32">
        <v>102.76666666666667</v>
      </c>
      <c r="E32">
        <v>95.96</v>
      </c>
      <c r="F32">
        <v>96.833333333333329</v>
      </c>
      <c r="G32">
        <v>184.43299999999999</v>
      </c>
      <c r="H32">
        <v>100.6</v>
      </c>
      <c r="J32">
        <f t="shared" si="3"/>
        <v>2.1537442014579078</v>
      </c>
      <c r="K32">
        <f t="shared" si="3"/>
        <v>2.0489188267298397</v>
      </c>
      <c r="L32">
        <f t="shared" si="3"/>
        <v>1.4315642458100575</v>
      </c>
      <c r="M32">
        <f t="shared" si="3"/>
        <v>2.2168893716781213</v>
      </c>
      <c r="N32">
        <f t="shared" si="3"/>
        <v>-0.23140495537955497</v>
      </c>
      <c r="V32">
        <v>0</v>
      </c>
    </row>
    <row r="33" spans="1:22" ht="15.75">
      <c r="A33" s="5">
        <v>37986</v>
      </c>
      <c r="B33" t="str">
        <f t="shared" si="1"/>
        <v/>
      </c>
      <c r="C33">
        <f t="shared" si="0"/>
        <v>12</v>
      </c>
      <c r="D33">
        <v>103.2</v>
      </c>
      <c r="E33">
        <v>96.48</v>
      </c>
      <c r="F33">
        <v>97.2</v>
      </c>
      <c r="G33">
        <v>185.13300000000001</v>
      </c>
      <c r="H33">
        <v>100.4</v>
      </c>
      <c r="J33">
        <f t="shared" si="3"/>
        <v>1.7082785808147261</v>
      </c>
      <c r="K33">
        <f t="shared" si="3"/>
        <v>2.008881370268556</v>
      </c>
      <c r="L33">
        <f t="shared" si="3"/>
        <v>1.3203613620569987</v>
      </c>
      <c r="M33">
        <f t="shared" si="3"/>
        <v>2.0016528925619781</v>
      </c>
      <c r="N33">
        <f t="shared" si="3"/>
        <v>-0.33090668101689591</v>
      </c>
      <c r="V33">
        <v>0</v>
      </c>
    </row>
    <row r="34" spans="1:22" ht="15.75">
      <c r="A34" s="5">
        <v>38077</v>
      </c>
      <c r="B34" t="str">
        <f t="shared" si="1"/>
        <v/>
      </c>
      <c r="C34">
        <f t="shared" si="0"/>
        <v>3</v>
      </c>
      <c r="D34">
        <v>103.7</v>
      </c>
      <c r="E34">
        <v>97.026666669999997</v>
      </c>
      <c r="F34">
        <v>97.466666666666654</v>
      </c>
      <c r="G34">
        <v>186.7</v>
      </c>
      <c r="H34">
        <v>100.56666667</v>
      </c>
      <c r="J34">
        <f t="shared" si="3"/>
        <v>0.90820629257217789</v>
      </c>
      <c r="K34">
        <f t="shared" si="3"/>
        <v>1.7548766063677057</v>
      </c>
      <c r="L34">
        <f t="shared" si="3"/>
        <v>1.1764705882352899</v>
      </c>
      <c r="M34">
        <f t="shared" si="3"/>
        <v>1.8176662103868146</v>
      </c>
      <c r="N34">
        <f t="shared" si="3"/>
        <v>-9.9337748341077337E-2</v>
      </c>
      <c r="V34">
        <v>0</v>
      </c>
    </row>
    <row r="35" spans="1:22" ht="15.75">
      <c r="A35" s="5">
        <v>38168</v>
      </c>
      <c r="B35" t="str">
        <f t="shared" si="1"/>
        <v xml:space="preserve">      2004</v>
      </c>
      <c r="C35">
        <f t="shared" si="0"/>
        <v>6</v>
      </c>
      <c r="D35">
        <v>104.5</v>
      </c>
      <c r="E35">
        <v>97.6</v>
      </c>
      <c r="F35">
        <v>97.8</v>
      </c>
      <c r="G35">
        <v>188.167</v>
      </c>
      <c r="H35">
        <v>100.43333333</v>
      </c>
      <c r="J35">
        <f t="shared" si="3"/>
        <v>2.2171503097489387</v>
      </c>
      <c r="K35">
        <f t="shared" si="3"/>
        <v>2.2739180551189175</v>
      </c>
      <c r="L35">
        <f t="shared" si="3"/>
        <v>1.4873746108612806</v>
      </c>
      <c r="M35">
        <f t="shared" si="3"/>
        <v>2.7858652842948084</v>
      </c>
      <c r="N35">
        <f t="shared" si="3"/>
        <v>-0.2978160158933707</v>
      </c>
      <c r="V35">
        <v>0</v>
      </c>
    </row>
    <row r="36" spans="1:22" ht="15.75">
      <c r="A36" s="5">
        <v>38260</v>
      </c>
      <c r="B36" t="str">
        <f t="shared" si="1"/>
        <v/>
      </c>
      <c r="C36">
        <f t="shared" si="0"/>
        <v>9</v>
      </c>
      <c r="D36">
        <v>104.76666666666667</v>
      </c>
      <c r="E36">
        <v>98.106666669999996</v>
      </c>
      <c r="F36">
        <v>98.033333333333346</v>
      </c>
      <c r="G36">
        <v>189.36699999999999</v>
      </c>
      <c r="H36">
        <v>100.46666667</v>
      </c>
      <c r="J36">
        <f t="shared" si="3"/>
        <v>1.9461563412260796</v>
      </c>
      <c r="K36">
        <f t="shared" si="3"/>
        <v>2.2370432159233067</v>
      </c>
      <c r="L36">
        <f t="shared" si="3"/>
        <v>1.2392426850258431</v>
      </c>
      <c r="M36">
        <f t="shared" si="3"/>
        <v>2.6752262339169164</v>
      </c>
      <c r="N36">
        <f t="shared" si="3"/>
        <v>-0.13253810139165489</v>
      </c>
      <c r="V36">
        <v>0</v>
      </c>
    </row>
    <row r="37" spans="1:22" ht="15.75">
      <c r="A37" s="5">
        <v>38352</v>
      </c>
      <c r="B37" t="str">
        <f t="shared" si="1"/>
        <v/>
      </c>
      <c r="C37">
        <f t="shared" si="0"/>
        <v>12</v>
      </c>
      <c r="D37">
        <v>105.56666666666666</v>
      </c>
      <c r="E37">
        <v>98.69</v>
      </c>
      <c r="F37">
        <v>98.59999999999998</v>
      </c>
      <c r="G37">
        <v>191.4</v>
      </c>
      <c r="H37">
        <v>100.9</v>
      </c>
      <c r="J37">
        <f t="shared" si="3"/>
        <v>2.2932816537467593</v>
      </c>
      <c r="K37">
        <f t="shared" si="3"/>
        <v>2.2906301824212161</v>
      </c>
      <c r="L37">
        <f t="shared" si="3"/>
        <v>1.4403292181069727</v>
      </c>
      <c r="M37">
        <f t="shared" si="3"/>
        <v>3.3851339307416906</v>
      </c>
      <c r="N37">
        <f t="shared" si="3"/>
        <v>0.4980079681274896</v>
      </c>
      <c r="V37">
        <v>0</v>
      </c>
    </row>
    <row r="38" spans="1:22" ht="15.75">
      <c r="A38" s="5">
        <v>38442</v>
      </c>
      <c r="B38" t="str">
        <f t="shared" si="1"/>
        <v/>
      </c>
      <c r="C38">
        <f t="shared" si="0"/>
        <v>3</v>
      </c>
      <c r="D38">
        <v>105.96666666666665</v>
      </c>
      <c r="E38">
        <v>99.04</v>
      </c>
      <c r="F38">
        <v>99.166666666666671</v>
      </c>
      <c r="G38">
        <v>192.43299999999999</v>
      </c>
      <c r="H38">
        <v>100.3</v>
      </c>
      <c r="J38">
        <f t="shared" si="3"/>
        <v>2.1857923497267562</v>
      </c>
      <c r="K38">
        <f t="shared" si="3"/>
        <v>2.0750309158281244</v>
      </c>
      <c r="L38">
        <f t="shared" si="3"/>
        <v>1.7441860465116532</v>
      </c>
      <c r="M38">
        <f t="shared" si="3"/>
        <v>3.070701660417785</v>
      </c>
      <c r="N38">
        <f t="shared" si="3"/>
        <v>-0.26516407357424221</v>
      </c>
      <c r="V38">
        <v>0</v>
      </c>
    </row>
    <row r="39" spans="1:22" ht="15.75">
      <c r="A39" s="5">
        <v>38533</v>
      </c>
      <c r="B39" t="str">
        <f t="shared" si="1"/>
        <v xml:space="preserve">      2005</v>
      </c>
      <c r="C39">
        <f t="shared" si="0"/>
        <v>6</v>
      </c>
      <c r="D39">
        <v>106.43333333333332</v>
      </c>
      <c r="E39">
        <v>99.576666669999994</v>
      </c>
      <c r="F39">
        <v>99.666666666666671</v>
      </c>
      <c r="G39">
        <v>193.63300000000001</v>
      </c>
      <c r="H39">
        <v>100.03333333</v>
      </c>
      <c r="J39">
        <f t="shared" si="3"/>
        <v>1.8500797448165685</v>
      </c>
      <c r="K39">
        <f t="shared" si="3"/>
        <v>2.0252732274590235</v>
      </c>
      <c r="L39">
        <f t="shared" si="3"/>
        <v>1.9086571233810634</v>
      </c>
      <c r="M39">
        <f t="shared" si="3"/>
        <v>2.9048664218486842</v>
      </c>
      <c r="N39">
        <f t="shared" si="3"/>
        <v>-0.39827414538327055</v>
      </c>
      <c r="V39">
        <v>0</v>
      </c>
    </row>
    <row r="40" spans="1:22" ht="15.75">
      <c r="A40" s="5">
        <v>38625</v>
      </c>
      <c r="B40" t="str">
        <f t="shared" si="1"/>
        <v/>
      </c>
      <c r="C40">
        <f t="shared" si="0"/>
        <v>9</v>
      </c>
      <c r="D40">
        <v>107.46666666666665</v>
      </c>
      <c r="E40">
        <v>100.39</v>
      </c>
      <c r="F40">
        <v>100.40000000000002</v>
      </c>
      <c r="G40">
        <v>196.46700000000001</v>
      </c>
      <c r="H40">
        <v>99.833333330000002</v>
      </c>
      <c r="J40">
        <f t="shared" si="3"/>
        <v>2.5771555838370874</v>
      </c>
      <c r="K40">
        <f t="shared" si="3"/>
        <v>2.3273987461835066</v>
      </c>
      <c r="L40">
        <f t="shared" si="3"/>
        <v>2.4141448486909356</v>
      </c>
      <c r="M40">
        <f t="shared" si="3"/>
        <v>3.7493333051693334</v>
      </c>
      <c r="N40">
        <f t="shared" si="3"/>
        <v>-0.63039151291869322</v>
      </c>
      <c r="V40">
        <v>0</v>
      </c>
    </row>
    <row r="41" spans="1:22" ht="15.75">
      <c r="A41" s="5">
        <v>38717</v>
      </c>
      <c r="B41" t="str">
        <f t="shared" si="1"/>
        <v/>
      </c>
      <c r="C41">
        <f t="shared" si="0"/>
        <v>12</v>
      </c>
      <c r="D41">
        <v>108</v>
      </c>
      <c r="E41">
        <v>100.99333333</v>
      </c>
      <c r="F41">
        <v>100.73333333333333</v>
      </c>
      <c r="G41">
        <v>198.63300000000001</v>
      </c>
      <c r="H41">
        <v>99.866666670000001</v>
      </c>
      <c r="J41">
        <f t="shared" si="3"/>
        <v>2.3050205241553545</v>
      </c>
      <c r="K41">
        <f t="shared" si="3"/>
        <v>2.3339075184922509</v>
      </c>
      <c r="L41">
        <f t="shared" si="3"/>
        <v>2.1636240703178045</v>
      </c>
      <c r="M41">
        <f t="shared" si="3"/>
        <v>3.7789968652037542</v>
      </c>
      <c r="N41">
        <f t="shared" si="3"/>
        <v>-1.0241162834489614</v>
      </c>
      <c r="V41">
        <v>0</v>
      </c>
    </row>
    <row r="42" spans="1:22" ht="15.75">
      <c r="A42" s="5">
        <v>38807</v>
      </c>
      <c r="B42" t="str">
        <f t="shared" si="1"/>
        <v/>
      </c>
      <c r="C42">
        <f t="shared" si="0"/>
        <v>3</v>
      </c>
      <c r="D42">
        <v>108.66666666666667</v>
      </c>
      <c r="E42">
        <v>101.36666667</v>
      </c>
      <c r="F42">
        <v>101.16666666666667</v>
      </c>
      <c r="G42">
        <v>199.56700000000001</v>
      </c>
      <c r="H42">
        <v>100.16666667</v>
      </c>
      <c r="J42">
        <f t="shared" si="3"/>
        <v>2.5479710600817995</v>
      </c>
      <c r="K42">
        <f t="shared" si="3"/>
        <v>2.3492191740710711</v>
      </c>
      <c r="L42">
        <f t="shared" si="3"/>
        <v>2.0168067226890685</v>
      </c>
      <c r="M42">
        <f t="shared" si="3"/>
        <v>3.7072643465517974</v>
      </c>
      <c r="N42">
        <f t="shared" si="3"/>
        <v>-0.132934526420736</v>
      </c>
      <c r="V42">
        <v>0</v>
      </c>
    </row>
    <row r="43" spans="1:22" ht="15.75">
      <c r="A43" s="5">
        <v>38898</v>
      </c>
      <c r="B43" t="str">
        <f t="shared" si="1"/>
        <v xml:space="preserve">      2006</v>
      </c>
      <c r="C43">
        <f t="shared" si="0"/>
        <v>6</v>
      </c>
      <c r="D43">
        <v>109.13333333333333</v>
      </c>
      <c r="E43">
        <v>102.01</v>
      </c>
      <c r="F43">
        <v>101.89999999999999</v>
      </c>
      <c r="G43">
        <v>201.233</v>
      </c>
      <c r="H43">
        <v>100.23333332999999</v>
      </c>
      <c r="J43">
        <f t="shared" si="3"/>
        <v>2.5367992483557922</v>
      </c>
      <c r="K43">
        <f t="shared" si="3"/>
        <v>2.4436782344443797</v>
      </c>
      <c r="L43">
        <f t="shared" si="3"/>
        <v>2.2408026755852628</v>
      </c>
      <c r="M43">
        <f t="shared" si="3"/>
        <v>3.924950809004657</v>
      </c>
      <c r="N43">
        <f t="shared" si="3"/>
        <v>0.1999333555547933</v>
      </c>
      <c r="V43">
        <v>0</v>
      </c>
    </row>
    <row r="44" spans="1:22" ht="15.75">
      <c r="A44" s="5">
        <v>38990</v>
      </c>
      <c r="B44" t="str">
        <f t="shared" si="1"/>
        <v/>
      </c>
      <c r="C44">
        <f t="shared" si="0"/>
        <v>9</v>
      </c>
      <c r="D44">
        <v>109.2</v>
      </c>
      <c r="E44">
        <v>102.54666666999999</v>
      </c>
      <c r="F44">
        <v>102.8</v>
      </c>
      <c r="G44">
        <v>203.03299999999999</v>
      </c>
      <c r="H44">
        <v>100.4</v>
      </c>
      <c r="J44">
        <f t="shared" si="3"/>
        <v>1.6129032258064724</v>
      </c>
      <c r="K44">
        <f t="shared" si="3"/>
        <v>2.1482883454527313</v>
      </c>
      <c r="L44">
        <f t="shared" si="3"/>
        <v>2.3904382470119279</v>
      </c>
      <c r="M44">
        <f t="shared" si="3"/>
        <v>3.3420370851084291</v>
      </c>
      <c r="N44">
        <f t="shared" si="3"/>
        <v>0.56761269117087121</v>
      </c>
      <c r="V44">
        <v>0</v>
      </c>
    </row>
    <row r="45" spans="1:22" ht="15.75">
      <c r="A45" s="5">
        <v>39082</v>
      </c>
      <c r="B45" t="str">
        <f t="shared" si="1"/>
        <v/>
      </c>
      <c r="C45">
        <f t="shared" si="0"/>
        <v>12</v>
      </c>
      <c r="D45">
        <v>109.5</v>
      </c>
      <c r="E45">
        <v>102.78666667</v>
      </c>
      <c r="F45">
        <v>103.43333333333334</v>
      </c>
      <c r="G45">
        <v>202.5</v>
      </c>
      <c r="H45">
        <v>100.2</v>
      </c>
      <c r="J45">
        <f t="shared" si="3"/>
        <v>1.388888888888884</v>
      </c>
      <c r="K45">
        <f t="shared" si="3"/>
        <v>1.7756947719907545</v>
      </c>
      <c r="L45">
        <f t="shared" si="3"/>
        <v>2.680344142951685</v>
      </c>
      <c r="M45">
        <f t="shared" si="3"/>
        <v>1.9468064218936432</v>
      </c>
      <c r="N45">
        <f t="shared" si="3"/>
        <v>0.33377836781263159</v>
      </c>
      <c r="V45">
        <v>0</v>
      </c>
    </row>
    <row r="46" spans="1:22" ht="15.75">
      <c r="A46" s="5">
        <v>39172</v>
      </c>
      <c r="B46" t="str">
        <f t="shared" si="1"/>
        <v/>
      </c>
      <c r="C46">
        <f t="shared" si="0"/>
        <v>3</v>
      </c>
      <c r="D46">
        <v>110.7</v>
      </c>
      <c r="E46">
        <v>103.28666667</v>
      </c>
      <c r="F46">
        <v>104.03333333333335</v>
      </c>
      <c r="G46">
        <v>204.42599999999999</v>
      </c>
      <c r="H46">
        <v>100.1</v>
      </c>
      <c r="J46">
        <f t="shared" si="3"/>
        <v>1.8711656441717794</v>
      </c>
      <c r="K46">
        <f t="shared" si="3"/>
        <v>1.8941137783000883</v>
      </c>
      <c r="L46">
        <f t="shared" si="3"/>
        <v>2.8336079077430076</v>
      </c>
      <c r="M46">
        <f t="shared" si="3"/>
        <v>2.4347712798208132</v>
      </c>
      <c r="N46">
        <f t="shared" si="3"/>
        <v>-6.6555743758189845E-2</v>
      </c>
      <c r="V46">
        <v>0</v>
      </c>
    </row>
    <row r="47" spans="1:22" ht="15.75">
      <c r="A47" s="5">
        <v>39263</v>
      </c>
      <c r="B47" t="str">
        <f t="shared" si="1"/>
        <v xml:space="preserve">      2007</v>
      </c>
      <c r="C47">
        <f t="shared" si="0"/>
        <v>6</v>
      </c>
      <c r="D47">
        <v>111.40000000000002</v>
      </c>
      <c r="E47">
        <v>103.91333333</v>
      </c>
      <c r="F47">
        <v>104.53333333333335</v>
      </c>
      <c r="G47">
        <v>206.542</v>
      </c>
      <c r="H47">
        <v>100.2</v>
      </c>
      <c r="J47">
        <f t="shared" si="3"/>
        <v>2.0769700671961155</v>
      </c>
      <c r="K47">
        <f t="shared" si="3"/>
        <v>1.8658301441035086</v>
      </c>
      <c r="L47">
        <f t="shared" si="3"/>
        <v>2.584232908079831</v>
      </c>
      <c r="M47">
        <f t="shared" si="3"/>
        <v>2.638235279501866</v>
      </c>
      <c r="N47">
        <f t="shared" si="3"/>
        <v>-3.3255733290094014E-2</v>
      </c>
      <c r="V47">
        <v>0</v>
      </c>
    </row>
    <row r="48" spans="1:22" ht="15.75">
      <c r="A48" s="5">
        <v>39355</v>
      </c>
      <c r="B48" t="str">
        <f t="shared" si="1"/>
        <v/>
      </c>
      <c r="C48">
        <f t="shared" si="0"/>
        <v>9</v>
      </c>
      <c r="D48">
        <v>111.46666666666665</v>
      </c>
      <c r="E48">
        <v>104.48</v>
      </c>
      <c r="F48">
        <v>104.63333333333333</v>
      </c>
      <c r="G48">
        <v>207.74700000000001</v>
      </c>
      <c r="H48">
        <v>100.23333332999999</v>
      </c>
      <c r="J48">
        <f t="shared" si="3"/>
        <v>2.0757020757020683</v>
      </c>
      <c r="K48">
        <f t="shared" si="3"/>
        <v>1.8853205011739371</v>
      </c>
      <c r="L48">
        <f t="shared" si="3"/>
        <v>1.783398184176388</v>
      </c>
      <c r="M48">
        <f t="shared" si="3"/>
        <v>2.3217900538336167</v>
      </c>
      <c r="N48">
        <f t="shared" si="3"/>
        <v>-0.16600265936256298</v>
      </c>
      <c r="V48">
        <v>0</v>
      </c>
    </row>
    <row r="49" spans="1:22" ht="15.75">
      <c r="A49" s="5">
        <v>39447</v>
      </c>
      <c r="B49" t="str">
        <f t="shared" si="1"/>
        <v/>
      </c>
      <c r="C49">
        <f t="shared" si="0"/>
        <v>12</v>
      </c>
      <c r="D49">
        <v>112.2</v>
      </c>
      <c r="E49">
        <v>105.76666667000001</v>
      </c>
      <c r="F49">
        <v>105.63333333333333</v>
      </c>
      <c r="G49">
        <v>210.679</v>
      </c>
      <c r="H49">
        <v>100.73333332999999</v>
      </c>
      <c r="J49">
        <f t="shared" si="3"/>
        <v>2.4657534246575352</v>
      </c>
      <c r="K49">
        <f t="shared" si="3"/>
        <v>2.8992087169899206</v>
      </c>
      <c r="L49">
        <f t="shared" si="3"/>
        <v>2.1269738962294449</v>
      </c>
      <c r="M49">
        <f t="shared" si="3"/>
        <v>4.039012345679005</v>
      </c>
      <c r="N49">
        <f t="shared" si="3"/>
        <v>0.53226879241516922</v>
      </c>
      <c r="V49">
        <v>0</v>
      </c>
    </row>
    <row r="50" spans="1:22" ht="15.75">
      <c r="A50" s="5">
        <v>39538</v>
      </c>
      <c r="B50" t="str">
        <f t="shared" si="1"/>
        <v/>
      </c>
      <c r="C50">
        <f t="shared" si="0"/>
        <v>3</v>
      </c>
      <c r="D50">
        <v>112.8</v>
      </c>
      <c r="E50">
        <v>106.76333332999999</v>
      </c>
      <c r="F50">
        <v>106.5</v>
      </c>
      <c r="G50">
        <v>213.00700000000001</v>
      </c>
      <c r="H50">
        <v>101.06666667</v>
      </c>
      <c r="J50">
        <f t="shared" si="3"/>
        <v>1.8970189701897011</v>
      </c>
      <c r="K50">
        <f t="shared" si="3"/>
        <v>3.3660362678833655</v>
      </c>
      <c r="L50">
        <f t="shared" si="3"/>
        <v>2.3710349247036078</v>
      </c>
      <c r="M50">
        <f t="shared" si="3"/>
        <v>4.1976069580190511</v>
      </c>
      <c r="N50">
        <f t="shared" si="3"/>
        <v>0.96570096903096925</v>
      </c>
      <c r="V50">
        <v>0</v>
      </c>
    </row>
    <row r="51" spans="1:22" ht="15.75">
      <c r="A51" s="5">
        <v>39629</v>
      </c>
      <c r="B51" t="str">
        <f t="shared" si="1"/>
        <v xml:space="preserve">      2008</v>
      </c>
      <c r="C51">
        <f t="shared" si="0"/>
        <v>6</v>
      </c>
      <c r="D51">
        <v>113.96666666666665</v>
      </c>
      <c r="E51">
        <v>107.67333333000001</v>
      </c>
      <c r="F51">
        <v>108.03333333333335</v>
      </c>
      <c r="G51">
        <v>215.358</v>
      </c>
      <c r="H51">
        <v>101.56666667</v>
      </c>
      <c r="J51">
        <f t="shared" si="3"/>
        <v>2.3040095751047041</v>
      </c>
      <c r="K51">
        <f t="shared" si="3"/>
        <v>3.618399948791251</v>
      </c>
      <c r="L51">
        <f t="shared" si="3"/>
        <v>3.3482142857142794</v>
      </c>
      <c r="M51">
        <f t="shared" si="3"/>
        <v>4.2683812493342854</v>
      </c>
      <c r="N51">
        <f t="shared" si="3"/>
        <v>1.3639387924151647</v>
      </c>
      <c r="V51">
        <v>0</v>
      </c>
    </row>
    <row r="52" spans="1:22" ht="15.75">
      <c r="A52" s="5">
        <v>39721</v>
      </c>
      <c r="B52" t="str">
        <f t="shared" si="1"/>
        <v/>
      </c>
      <c r="C52">
        <f t="shared" si="0"/>
        <v>9</v>
      </c>
      <c r="D52">
        <v>115.26666666666667</v>
      </c>
      <c r="E52">
        <v>108.49666667</v>
      </c>
      <c r="F52">
        <v>109.66666666666667</v>
      </c>
      <c r="G52">
        <v>218.62</v>
      </c>
      <c r="H52">
        <v>102.4</v>
      </c>
      <c r="J52">
        <f t="shared" si="3"/>
        <v>3.4090909090909172</v>
      </c>
      <c r="K52">
        <f t="shared" si="3"/>
        <v>3.8444359398927874</v>
      </c>
      <c r="L52">
        <f t="shared" si="3"/>
        <v>4.8104491876393984</v>
      </c>
      <c r="M52">
        <f t="shared" si="3"/>
        <v>5.2337699220686762</v>
      </c>
      <c r="N52">
        <f t="shared" si="3"/>
        <v>2.1616228833442719</v>
      </c>
      <c r="V52">
        <v>0</v>
      </c>
    </row>
    <row r="53" spans="1:22" ht="15.75">
      <c r="A53" s="5">
        <v>39813</v>
      </c>
      <c r="B53" t="str">
        <f t="shared" si="1"/>
        <v/>
      </c>
      <c r="C53">
        <f t="shared" si="0"/>
        <v>12</v>
      </c>
      <c r="D53">
        <v>114.36666666666667</v>
      </c>
      <c r="E53">
        <v>108.19333333</v>
      </c>
      <c r="F53">
        <v>109.73333333333333</v>
      </c>
      <c r="G53">
        <v>213.91</v>
      </c>
      <c r="H53">
        <v>101.76666667000001</v>
      </c>
      <c r="J53">
        <f t="shared" si="3"/>
        <v>1.9310754604872304</v>
      </c>
      <c r="K53">
        <f t="shared" si="3"/>
        <v>2.2943586447433217</v>
      </c>
      <c r="L53">
        <f t="shared" si="3"/>
        <v>3.8813505837803852</v>
      </c>
      <c r="M53">
        <f t="shared" si="3"/>
        <v>1.5336127473549732</v>
      </c>
      <c r="N53">
        <f t="shared" si="3"/>
        <v>1.0258107280286533</v>
      </c>
      <c r="V53">
        <v>0</v>
      </c>
    </row>
    <row r="54" spans="1:22" ht="15.75">
      <c r="A54" s="5">
        <v>39903</v>
      </c>
      <c r="B54" t="str">
        <f t="shared" si="1"/>
        <v/>
      </c>
      <c r="C54">
        <f t="shared" si="0"/>
        <v>3</v>
      </c>
      <c r="D54">
        <v>114.09999999999998</v>
      </c>
      <c r="E54">
        <v>107.78333333</v>
      </c>
      <c r="F54">
        <v>109.73333333333333</v>
      </c>
      <c r="G54">
        <v>212.63200000000001</v>
      </c>
      <c r="H54">
        <v>100.96666667</v>
      </c>
      <c r="J54">
        <f t="shared" si="3"/>
        <v>1.1524822695035297</v>
      </c>
      <c r="K54">
        <f t="shared" si="3"/>
        <v>0.95538418311391649</v>
      </c>
      <c r="L54">
        <f t="shared" si="3"/>
        <v>3.0359937402191006</v>
      </c>
      <c r="M54">
        <f t="shared" si="3"/>
        <v>-0.17605055232926548</v>
      </c>
      <c r="N54">
        <f t="shared" si="3"/>
        <v>-9.8944591025773576E-2</v>
      </c>
      <c r="V54">
        <v>0</v>
      </c>
    </row>
    <row r="55" spans="1:22" ht="15.75">
      <c r="A55" s="5">
        <v>39994</v>
      </c>
      <c r="B55" t="str">
        <f t="shared" si="1"/>
        <v xml:space="preserve">      2009</v>
      </c>
      <c r="C55">
        <f t="shared" si="0"/>
        <v>6</v>
      </c>
      <c r="D55">
        <v>114.13333333333333</v>
      </c>
      <c r="E55">
        <v>107.84666667</v>
      </c>
      <c r="F55">
        <v>110.3</v>
      </c>
      <c r="G55">
        <v>213.33500000000001</v>
      </c>
      <c r="H55">
        <v>100.56666667</v>
      </c>
      <c r="J55">
        <f t="shared" ref="J55" si="4">100*((D55/D51)-1)</f>
        <v>0.1462415911085202</v>
      </c>
      <c r="K55">
        <f t="shared" ref="K55" si="5">100*((E55/E51)-1)</f>
        <v>0.16098075042292326</v>
      </c>
      <c r="L55">
        <f t="shared" ref="L55:M55" si="6">100*((F55/F51)-1)</f>
        <v>2.0981178648565191</v>
      </c>
      <c r="M55">
        <f t="shared" si="6"/>
        <v>-0.93936607880831247</v>
      </c>
      <c r="N55">
        <f t="shared" si="3"/>
        <v>-0.98457499176289875</v>
      </c>
      <c r="P55">
        <f t="shared" ref="P55:Q55" si="7">J55</f>
        <v>0.1462415911085202</v>
      </c>
      <c r="Q55">
        <f t="shared" si="7"/>
        <v>0.16098075042292326</v>
      </c>
      <c r="R55">
        <f>L55</f>
        <v>2.0981178648565191</v>
      </c>
      <c r="S55">
        <f>M55</f>
        <v>-0.93936607880831247</v>
      </c>
      <c r="T55">
        <f>N55</f>
        <v>-0.98457499176289875</v>
      </c>
      <c r="V55">
        <v>0</v>
      </c>
    </row>
    <row r="56" spans="1:22" ht="15.75">
      <c r="A56" s="5">
        <v>40086</v>
      </c>
      <c r="B56" t="str">
        <f t="shared" si="1"/>
        <v/>
      </c>
      <c r="C56">
        <f t="shared" si="0"/>
        <v>9</v>
      </c>
      <c r="P56">
        <v>-0.7</v>
      </c>
      <c r="Q56">
        <v>-0.3</v>
      </c>
      <c r="R56">
        <v>1.3</v>
      </c>
      <c r="S56">
        <v>-1.7</v>
      </c>
      <c r="T56">
        <v>-2.2000000000000002</v>
      </c>
      <c r="V56">
        <v>0</v>
      </c>
    </row>
    <row r="57" spans="1:22" ht="15.75">
      <c r="A57" s="5">
        <v>40178</v>
      </c>
      <c r="B57" t="str">
        <f t="shared" si="1"/>
        <v/>
      </c>
      <c r="C57">
        <f t="shared" si="0"/>
        <v>12</v>
      </c>
      <c r="P57">
        <v>1.1000000000000001</v>
      </c>
      <c r="Q57">
        <v>0.4</v>
      </c>
      <c r="R57">
        <v>1.5</v>
      </c>
      <c r="S57">
        <v>1</v>
      </c>
      <c r="T57">
        <v>-1.6</v>
      </c>
      <c r="V57">
        <v>0</v>
      </c>
    </row>
    <row r="58" spans="1:22" ht="15.75">
      <c r="A58" s="5">
        <v>40268</v>
      </c>
      <c r="B58" t="str">
        <f t="shared" si="1"/>
        <v/>
      </c>
      <c r="C58">
        <f t="shared" si="0"/>
        <v>3</v>
      </c>
      <c r="P58">
        <v>1.8</v>
      </c>
      <c r="Q58">
        <v>1.1000000000000001</v>
      </c>
      <c r="R58">
        <v>2.2999999999999998</v>
      </c>
      <c r="S58">
        <v>2</v>
      </c>
      <c r="T58">
        <v>-0.9</v>
      </c>
    </row>
    <row r="59" spans="1:22" ht="15.75">
      <c r="A59" s="5">
        <v>40359</v>
      </c>
      <c r="B59" t="str">
        <f t="shared" si="1"/>
        <v xml:space="preserve">      2010</v>
      </c>
      <c r="C59">
        <f t="shared" si="0"/>
        <v>6</v>
      </c>
      <c r="P59">
        <v>1.7</v>
      </c>
      <c r="Q59">
        <v>1.1000000000000001</v>
      </c>
      <c r="R59">
        <v>2.1</v>
      </c>
      <c r="S59">
        <v>2.1</v>
      </c>
      <c r="T59">
        <v>-0.9</v>
      </c>
    </row>
    <row r="60" spans="1:22" ht="15.75">
      <c r="A60" s="5">
        <v>40451</v>
      </c>
      <c r="B60" t="str">
        <f t="shared" si="1"/>
        <v/>
      </c>
      <c r="C60">
        <f t="shared" si="0"/>
        <v>9</v>
      </c>
      <c r="P60">
        <v>1.8</v>
      </c>
      <c r="Q60">
        <v>1.3</v>
      </c>
      <c r="R60">
        <v>1.8</v>
      </c>
      <c r="S60">
        <v>1.8</v>
      </c>
      <c r="T60">
        <v>-0.8</v>
      </c>
    </row>
    <row r="61" spans="1:22" ht="15.75">
      <c r="A61" s="5">
        <v>40543</v>
      </c>
      <c r="B61" t="str">
        <f t="shared" si="1"/>
        <v/>
      </c>
      <c r="C61">
        <f t="shared" si="0"/>
        <v>12</v>
      </c>
      <c r="P61">
        <v>1.9</v>
      </c>
      <c r="Q61">
        <v>1.3</v>
      </c>
      <c r="R61">
        <v>1.9</v>
      </c>
      <c r="S61">
        <v>1.8</v>
      </c>
      <c r="T61">
        <v>-0.7</v>
      </c>
    </row>
    <row r="62" spans="1:22" ht="15.75">
      <c r="A62" s="5">
        <v>40633</v>
      </c>
      <c r="B62" t="str">
        <f t="shared" ref="B62:B65" si="8">IF(C62=6,"      "&amp;YEAR(A62),"")</f>
        <v/>
      </c>
      <c r="C62">
        <f t="shared" ref="C62:C65" si="9">MONTH(A62)</f>
        <v>3</v>
      </c>
      <c r="P62">
        <v>2.1</v>
      </c>
      <c r="Q62">
        <v>1.8</v>
      </c>
      <c r="R62">
        <v>1.5</v>
      </c>
      <c r="S62">
        <v>1.9</v>
      </c>
      <c r="T62">
        <v>-0.6</v>
      </c>
    </row>
    <row r="63" spans="1:22" ht="15.75">
      <c r="A63" s="5">
        <v>40724</v>
      </c>
      <c r="B63" t="str">
        <f t="shared" si="8"/>
        <v xml:space="preserve">      2011</v>
      </c>
      <c r="C63">
        <f t="shared" si="9"/>
        <v>6</v>
      </c>
      <c r="P63">
        <v>2.1</v>
      </c>
      <c r="Q63">
        <v>1.9</v>
      </c>
      <c r="R63">
        <v>1.5</v>
      </c>
      <c r="S63">
        <v>2</v>
      </c>
      <c r="T63">
        <v>-0.2</v>
      </c>
    </row>
    <row r="64" spans="1:22" ht="15.75">
      <c r="A64" s="5">
        <v>40816</v>
      </c>
      <c r="B64" t="str">
        <f t="shared" si="8"/>
        <v/>
      </c>
      <c r="C64">
        <f t="shared" si="9"/>
        <v>9</v>
      </c>
    </row>
    <row r="65" spans="1:3" ht="15.75">
      <c r="A65" s="5">
        <v>40908</v>
      </c>
      <c r="B65" t="str">
        <f t="shared" si="8"/>
        <v/>
      </c>
      <c r="C65">
        <f t="shared" si="9"/>
        <v>12</v>
      </c>
    </row>
    <row r="66" spans="1:3" ht="15.75">
      <c r="A66" s="3"/>
      <c r="B66" s="3"/>
      <c r="C66" s="3"/>
    </row>
    <row r="67" spans="1:3" ht="15.75">
      <c r="A67" s="3"/>
      <c r="B67" s="3"/>
      <c r="C67" s="3"/>
    </row>
    <row r="68" spans="1:3" ht="15.75">
      <c r="A68" s="3"/>
      <c r="B68" s="3"/>
      <c r="C68" s="3"/>
    </row>
    <row r="69" spans="1:3" ht="15.75">
      <c r="A69" s="3"/>
      <c r="B69" s="3"/>
      <c r="C69" s="3"/>
    </row>
    <row r="70" spans="1:3" ht="15.75">
      <c r="A70" s="3"/>
      <c r="B70" s="3"/>
      <c r="C70" s="3"/>
    </row>
    <row r="71" spans="1:3" ht="15.75">
      <c r="A71" s="3"/>
      <c r="B71" s="3"/>
      <c r="C71" s="3"/>
    </row>
    <row r="72" spans="1:3" ht="15.75">
      <c r="A72" s="3"/>
      <c r="B72" s="3"/>
      <c r="C72" s="3"/>
    </row>
    <row r="73" spans="1:3" ht="15.75">
      <c r="A73" s="3"/>
      <c r="B73" s="3"/>
      <c r="C73" s="3"/>
    </row>
    <row r="74" spans="1:3" ht="15.75">
      <c r="A74" s="3"/>
      <c r="B74" s="3"/>
      <c r="C74" s="3"/>
    </row>
    <row r="75" spans="1:3" ht="15.75">
      <c r="A75" s="3"/>
      <c r="B75" s="3"/>
      <c r="C75" s="3"/>
    </row>
    <row r="76" spans="1:3" ht="15.75">
      <c r="A76" s="3"/>
      <c r="B76" s="3"/>
      <c r="C76" s="3"/>
    </row>
    <row r="77" spans="1:3" ht="15.75">
      <c r="A77" s="3"/>
      <c r="B77" s="3"/>
      <c r="C77" s="3"/>
    </row>
    <row r="78" spans="1:3" ht="15.75">
      <c r="A78" s="3"/>
      <c r="B78" s="3"/>
      <c r="C78" s="3"/>
    </row>
    <row r="79" spans="1:3" ht="15.75">
      <c r="A79" s="3"/>
      <c r="B79" s="3"/>
      <c r="C79" s="3"/>
    </row>
    <row r="80" spans="1:3" ht="15.75">
      <c r="A80" s="3"/>
      <c r="B80" s="3"/>
      <c r="C80" s="3"/>
    </row>
    <row r="81" spans="1:3" ht="15.75">
      <c r="A81" s="3"/>
      <c r="B81" s="3"/>
      <c r="C81" s="3"/>
    </row>
    <row r="82" spans="1:3" ht="15.75">
      <c r="A82" s="3"/>
      <c r="B82" s="3"/>
      <c r="C82" s="3"/>
    </row>
    <row r="83" spans="1:3" ht="15.75">
      <c r="A83" s="3"/>
      <c r="B83" s="3"/>
      <c r="C83" s="3"/>
    </row>
    <row r="84" spans="1:3" ht="15.75">
      <c r="A84" s="3"/>
      <c r="B84" s="3"/>
      <c r="C84" s="3"/>
    </row>
    <row r="85" spans="1:3" ht="15.75">
      <c r="A85" s="3"/>
      <c r="B85" s="3"/>
      <c r="C85" s="3"/>
    </row>
    <row r="86" spans="1:3" ht="15.75">
      <c r="A86" s="3"/>
      <c r="B86" s="3"/>
      <c r="C86" s="3"/>
    </row>
    <row r="87" spans="1:3" ht="15.75">
      <c r="A87" s="3"/>
      <c r="B87" s="3"/>
      <c r="C87" s="3"/>
    </row>
    <row r="88" spans="1:3" ht="15.75">
      <c r="A88" s="3"/>
      <c r="B88" s="3"/>
      <c r="C88" s="3"/>
    </row>
    <row r="89" spans="1:3" ht="15.75">
      <c r="A89" s="3"/>
      <c r="B89" s="3"/>
      <c r="C89" s="3"/>
    </row>
    <row r="90" spans="1:3" ht="15.75">
      <c r="A90" s="3"/>
      <c r="B90" s="3"/>
      <c r="C90" s="3"/>
    </row>
    <row r="91" spans="1:3" ht="15.75">
      <c r="A91" s="3"/>
      <c r="B91" s="3"/>
      <c r="C91" s="3"/>
    </row>
    <row r="92" spans="1:3" ht="15.75">
      <c r="A92" s="3"/>
      <c r="B92" s="3"/>
      <c r="C92" s="3"/>
    </row>
    <row r="93" spans="1:3" ht="15.75">
      <c r="A93" s="3"/>
      <c r="B93" s="3"/>
      <c r="C93" s="3"/>
    </row>
    <row r="94" spans="1:3" ht="15.75">
      <c r="A94" s="3"/>
      <c r="B94" s="3"/>
      <c r="C94" s="3"/>
    </row>
    <row r="95" spans="1:3" ht="15.75">
      <c r="A95" s="3"/>
      <c r="B95" s="3"/>
      <c r="C95" s="3"/>
    </row>
    <row r="96" spans="1:3" ht="15.75">
      <c r="A96" s="3"/>
      <c r="B96" s="3"/>
      <c r="C96" s="3"/>
    </row>
    <row r="97" spans="1:3" ht="15.75">
      <c r="A97" s="3"/>
      <c r="B97" s="3"/>
      <c r="C97" s="3"/>
    </row>
    <row r="98" spans="1:3" ht="15.75">
      <c r="A98" s="3"/>
      <c r="B98" s="3"/>
      <c r="C98" s="3"/>
    </row>
    <row r="99" spans="1:3" ht="15.75">
      <c r="A99" s="3"/>
      <c r="B99" s="3"/>
      <c r="C99" s="3"/>
    </row>
    <row r="100" spans="1:3" ht="15.75">
      <c r="A100" s="3"/>
      <c r="B100" s="3"/>
      <c r="C100" s="3"/>
    </row>
    <row r="101" spans="1:3" ht="15.75">
      <c r="A101" s="3"/>
      <c r="B101" s="3"/>
      <c r="C101" s="3"/>
    </row>
    <row r="102" spans="1:3" ht="15.75">
      <c r="A102" s="3"/>
      <c r="B102" s="3"/>
      <c r="C102" s="3"/>
    </row>
    <row r="103" spans="1:3" ht="15.75">
      <c r="A103" s="3"/>
      <c r="B103" s="3"/>
      <c r="C103" s="3"/>
    </row>
    <row r="104" spans="1:3" ht="15.75">
      <c r="A104" s="3"/>
      <c r="B104" s="3"/>
      <c r="C104" s="3"/>
    </row>
    <row r="105" spans="1:3" ht="15.75">
      <c r="A105" s="3"/>
      <c r="B105" s="3"/>
      <c r="C105" s="3"/>
    </row>
    <row r="106" spans="1:3" ht="15.75">
      <c r="A106" s="3"/>
      <c r="B106" s="3"/>
      <c r="C106" s="3"/>
    </row>
    <row r="107" spans="1:3" ht="15.75">
      <c r="A107" s="3"/>
      <c r="B107" s="3"/>
      <c r="C107" s="3"/>
    </row>
    <row r="108" spans="1:3" ht="15.75">
      <c r="A108" s="3"/>
      <c r="B108" s="3"/>
      <c r="C108" s="3"/>
    </row>
    <row r="109" spans="1:3" ht="15.75">
      <c r="A109" s="3"/>
      <c r="B109" s="3"/>
      <c r="C109" s="3"/>
    </row>
    <row r="110" spans="1:3" ht="15.75">
      <c r="A110" s="3"/>
      <c r="B110" s="3"/>
      <c r="C110" s="3"/>
    </row>
    <row r="111" spans="1:3" ht="15.75">
      <c r="A111" s="3"/>
      <c r="B111" s="3"/>
      <c r="C111" s="3"/>
    </row>
    <row r="112" spans="1:3" ht="15.75">
      <c r="A112" s="3"/>
      <c r="B112" s="3"/>
      <c r="C112" s="3"/>
    </row>
    <row r="113" spans="1:3" ht="15.75">
      <c r="A113" s="3"/>
      <c r="B113" s="3"/>
      <c r="C113" s="3"/>
    </row>
    <row r="114" spans="1:3" ht="15.75">
      <c r="A114" s="3"/>
      <c r="B114" s="3"/>
      <c r="C114" s="3"/>
    </row>
    <row r="115" spans="1:3" ht="15.75">
      <c r="A115" s="3"/>
      <c r="B115" s="3"/>
      <c r="C115" s="3"/>
    </row>
    <row r="116" spans="1:3" ht="15.75">
      <c r="A116" s="3"/>
      <c r="B116" s="3"/>
      <c r="C116" s="3"/>
    </row>
    <row r="117" spans="1:3" ht="15.75">
      <c r="A117" s="3"/>
      <c r="B117" s="3"/>
      <c r="C117" s="3"/>
    </row>
    <row r="118" spans="1:3" ht="15.75">
      <c r="A118" s="3"/>
      <c r="B118" s="3"/>
      <c r="C118" s="3"/>
    </row>
    <row r="119" spans="1:3" ht="15.75">
      <c r="A119" s="3"/>
      <c r="B119" s="3"/>
      <c r="C119" s="3"/>
    </row>
    <row r="120" spans="1:3" ht="15.75">
      <c r="A120" s="3"/>
      <c r="B120" s="3"/>
      <c r="C120" s="3"/>
    </row>
    <row r="121" spans="1:3" ht="15.75">
      <c r="A121" s="3"/>
      <c r="B121" s="3"/>
      <c r="C121" s="3"/>
    </row>
    <row r="122" spans="1:3" ht="15.75">
      <c r="A122" s="3"/>
      <c r="B122" s="3"/>
      <c r="C122" s="3"/>
    </row>
    <row r="123" spans="1:3" ht="15.75">
      <c r="A123" s="3"/>
      <c r="B123" s="3"/>
      <c r="C123" s="3"/>
    </row>
    <row r="124" spans="1:3" ht="15.75">
      <c r="A124" s="3"/>
      <c r="B124" s="3"/>
      <c r="C124" s="3"/>
    </row>
    <row r="125" spans="1:3" ht="15.75">
      <c r="A125" s="3"/>
      <c r="B125" s="3"/>
      <c r="C125" s="3"/>
    </row>
    <row r="126" spans="1:3" ht="15.75">
      <c r="A126" s="3"/>
      <c r="B126" s="3"/>
      <c r="C126" s="3"/>
    </row>
    <row r="127" spans="1:3" ht="15.75">
      <c r="A127" s="3"/>
      <c r="B127" s="3"/>
      <c r="C127" s="3"/>
    </row>
    <row r="128" spans="1:3" ht="15.75">
      <c r="A128" s="3"/>
      <c r="B128" s="3"/>
      <c r="C128" s="3"/>
    </row>
    <row r="129" spans="1:3" ht="15.75">
      <c r="A129" s="3"/>
      <c r="B129" s="3"/>
      <c r="C129" s="3"/>
    </row>
    <row r="130" spans="1:3" ht="15.75">
      <c r="A130" s="3"/>
      <c r="B130" s="3"/>
      <c r="C130" s="3"/>
    </row>
    <row r="131" spans="1:3" ht="15.75">
      <c r="A131" s="3"/>
      <c r="B131" s="3"/>
      <c r="C131" s="3"/>
    </row>
    <row r="132" spans="1:3" ht="15.75">
      <c r="A132" s="3"/>
      <c r="B132" s="3"/>
      <c r="C132" s="3"/>
    </row>
    <row r="133" spans="1:3" ht="15.75">
      <c r="A133" s="3"/>
      <c r="B133" s="3"/>
      <c r="C133" s="3"/>
    </row>
    <row r="134" spans="1:3" ht="15.75">
      <c r="A134" s="3"/>
      <c r="B134" s="3"/>
      <c r="C134" s="3"/>
    </row>
    <row r="135" spans="1:3" ht="15.75">
      <c r="A135" s="3"/>
      <c r="B135" s="3"/>
      <c r="C135" s="3"/>
    </row>
    <row r="136" spans="1:3" ht="15.75">
      <c r="A136" s="3"/>
      <c r="B136" s="3"/>
      <c r="C136" s="3"/>
    </row>
    <row r="137" spans="1:3" ht="15.75">
      <c r="A137" s="3"/>
      <c r="B137" s="3"/>
      <c r="C137" s="3"/>
    </row>
    <row r="138" spans="1:3" ht="15.75">
      <c r="A138" s="3"/>
      <c r="B138" s="3"/>
      <c r="C138" s="3"/>
    </row>
    <row r="139" spans="1:3" ht="15.75">
      <c r="A139" s="3"/>
      <c r="B139" s="3"/>
      <c r="C139" s="3"/>
    </row>
    <row r="140" spans="1:3" ht="15.75">
      <c r="A140" s="3"/>
      <c r="B140" s="3"/>
      <c r="C140" s="3"/>
    </row>
    <row r="141" spans="1:3" ht="15.75">
      <c r="A141" s="3"/>
      <c r="B141" s="3"/>
      <c r="C141" s="3"/>
    </row>
    <row r="142" spans="1:3" ht="15.75">
      <c r="A142" s="3"/>
      <c r="B142" s="3"/>
      <c r="C142" s="3"/>
    </row>
    <row r="143" spans="1:3" ht="15.75">
      <c r="A143" s="3"/>
      <c r="B143" s="3"/>
      <c r="C143" s="3"/>
    </row>
    <row r="144" spans="1:3" ht="15.75">
      <c r="A144" s="3"/>
      <c r="B144" s="3"/>
      <c r="C144" s="3"/>
    </row>
    <row r="145" spans="1:3" ht="15.75">
      <c r="A145" s="3"/>
      <c r="B145" s="3"/>
      <c r="C145" s="3"/>
    </row>
    <row r="146" spans="1:3" ht="15.75">
      <c r="A146" s="3"/>
      <c r="B146" s="3"/>
      <c r="C146" s="3"/>
    </row>
    <row r="147" spans="1:3" ht="15.75">
      <c r="A147" s="3"/>
      <c r="B147" s="3"/>
      <c r="C147" s="3"/>
    </row>
    <row r="148" spans="1:3" ht="15.75">
      <c r="A148" s="3"/>
      <c r="B148" s="3"/>
      <c r="C148" s="3"/>
    </row>
    <row r="149" spans="1:3" ht="15.75">
      <c r="A149" s="3"/>
      <c r="B149" s="3"/>
      <c r="C149" s="3"/>
    </row>
    <row r="150" spans="1:3" ht="15.75">
      <c r="A150" s="3"/>
      <c r="B150" s="3"/>
      <c r="C150" s="3"/>
    </row>
    <row r="151" spans="1:3" ht="15.75">
      <c r="A151" s="3"/>
      <c r="B151" s="3"/>
      <c r="C151" s="3"/>
    </row>
    <row r="152" spans="1:3" ht="15.75">
      <c r="A152" s="3"/>
      <c r="B152" s="3"/>
      <c r="C152" s="3"/>
    </row>
    <row r="153" spans="1:3" ht="15.75">
      <c r="A153" s="3"/>
      <c r="B153" s="3"/>
      <c r="C153" s="3"/>
    </row>
    <row r="154" spans="1:3" ht="15.75">
      <c r="A154" s="3"/>
      <c r="B154" s="3"/>
      <c r="C154" s="3"/>
    </row>
    <row r="155" spans="1:3" ht="15.75">
      <c r="A155" s="3"/>
      <c r="B155" s="3"/>
      <c r="C155" s="3"/>
    </row>
    <row r="156" spans="1:3" ht="15.75">
      <c r="A156" s="3"/>
      <c r="B156" s="3"/>
      <c r="C156" s="3"/>
    </row>
    <row r="157" spans="1:3" ht="15.75">
      <c r="A157" s="3"/>
      <c r="B157" s="3"/>
      <c r="C157" s="3"/>
    </row>
    <row r="158" spans="1:3" ht="15.75">
      <c r="A158" s="3"/>
      <c r="B158" s="3"/>
      <c r="C158" s="3"/>
    </row>
    <row r="159" spans="1:3" ht="15.75">
      <c r="A159" s="3"/>
      <c r="B159" s="3"/>
      <c r="C159" s="3"/>
    </row>
    <row r="160" spans="1:3" ht="15.75">
      <c r="A160" s="3"/>
      <c r="B160" s="3"/>
      <c r="C160" s="3"/>
    </row>
    <row r="161" spans="1:3" ht="15.75">
      <c r="A161" s="3"/>
      <c r="B161" s="3"/>
      <c r="C161" s="3"/>
    </row>
    <row r="162" spans="1:3" ht="15.75">
      <c r="A162" s="3"/>
      <c r="B162" s="3"/>
      <c r="C162" s="3"/>
    </row>
    <row r="163" spans="1:3" ht="15.75">
      <c r="A163" s="3"/>
      <c r="B163" s="3"/>
      <c r="C163" s="3"/>
    </row>
    <row r="164" spans="1:3" ht="15.75">
      <c r="A164" s="3"/>
      <c r="B164" s="3"/>
      <c r="C164" s="3"/>
    </row>
    <row r="165" spans="1:3" ht="15.75">
      <c r="A165" s="3"/>
      <c r="B165" s="3"/>
      <c r="C165" s="3"/>
    </row>
    <row r="166" spans="1:3" ht="15.75">
      <c r="A166" s="3"/>
      <c r="B166" s="3"/>
      <c r="C166" s="3"/>
    </row>
    <row r="167" spans="1:3" ht="15.75">
      <c r="A167" s="3"/>
      <c r="B167" s="3"/>
      <c r="C167" s="3"/>
    </row>
    <row r="168" spans="1:3" ht="15.75">
      <c r="A168" s="3"/>
      <c r="B168" s="3"/>
      <c r="C168" s="3"/>
    </row>
    <row r="169" spans="1:3" ht="15.75">
      <c r="A169" s="3"/>
      <c r="B169" s="3"/>
      <c r="C169" s="3"/>
    </row>
    <row r="170" spans="1:3" ht="15.75">
      <c r="A170" s="3"/>
      <c r="B170" s="3"/>
      <c r="C170" s="3"/>
    </row>
    <row r="171" spans="1:3" ht="15.75">
      <c r="A171" s="3"/>
      <c r="B171" s="3"/>
      <c r="C171" s="3"/>
    </row>
    <row r="172" spans="1:3" ht="15.75">
      <c r="A172" s="3"/>
      <c r="B172" s="3"/>
      <c r="C172" s="3"/>
    </row>
    <row r="173" spans="1:3" ht="15.75">
      <c r="A173" s="3"/>
      <c r="B173" s="3"/>
      <c r="C173" s="3"/>
    </row>
    <row r="174" spans="1:3" ht="15.75">
      <c r="A174" s="3"/>
      <c r="B174" s="3"/>
      <c r="C174" s="3"/>
    </row>
    <row r="175" spans="1:3" ht="15.75">
      <c r="A175" s="3"/>
      <c r="B175" s="3"/>
      <c r="C175" s="3"/>
    </row>
    <row r="176" spans="1:3" ht="15.75">
      <c r="A176" s="3"/>
      <c r="B176" s="3"/>
      <c r="C176" s="3"/>
    </row>
    <row r="177" spans="1:3" ht="15.75">
      <c r="A177" s="3"/>
      <c r="B177" s="3"/>
      <c r="C177" s="3"/>
    </row>
    <row r="178" spans="1:3" ht="15.75">
      <c r="A178" s="3"/>
      <c r="B178" s="3"/>
      <c r="C178" s="3"/>
    </row>
    <row r="179" spans="1:3" ht="15.75">
      <c r="A179" s="3"/>
      <c r="B179" s="3"/>
      <c r="C179" s="3"/>
    </row>
    <row r="180" spans="1:3" ht="15.75">
      <c r="A180" s="3"/>
      <c r="B180" s="3"/>
      <c r="C180" s="3"/>
    </row>
    <row r="181" spans="1:3" ht="15.75">
      <c r="A181" s="3"/>
      <c r="B181" s="3"/>
      <c r="C181" s="3"/>
    </row>
    <row r="182" spans="1:3" ht="15.75">
      <c r="A182" s="3"/>
      <c r="B182" s="3"/>
      <c r="C182" s="3"/>
    </row>
    <row r="183" spans="1:3" ht="15.75">
      <c r="A183" s="3"/>
      <c r="B183" s="3"/>
      <c r="C183" s="3"/>
    </row>
    <row r="184" spans="1:3" ht="15.75">
      <c r="A184" s="3"/>
      <c r="B184" s="3"/>
      <c r="C184" s="3"/>
    </row>
    <row r="185" spans="1:3" ht="15.75">
      <c r="A185" s="3"/>
      <c r="B185" s="3"/>
      <c r="C185" s="3"/>
    </row>
    <row r="186" spans="1:3" ht="15.75">
      <c r="A186" s="3"/>
      <c r="B186" s="3"/>
      <c r="C186" s="3"/>
    </row>
    <row r="187" spans="1:3" ht="15.75">
      <c r="A187" s="3"/>
      <c r="B187" s="3"/>
      <c r="C187" s="3"/>
    </row>
    <row r="188" spans="1:3" ht="15.75">
      <c r="A188" s="3"/>
      <c r="B188" s="3"/>
      <c r="C188" s="3"/>
    </row>
    <row r="189" spans="1:3" ht="15.75">
      <c r="A189" s="3"/>
      <c r="B189" s="3"/>
      <c r="C189" s="3"/>
    </row>
    <row r="190" spans="1:3" ht="15.75">
      <c r="A190" s="3"/>
      <c r="B190" s="3"/>
      <c r="C190" s="3"/>
    </row>
    <row r="191" spans="1:3" ht="15.75">
      <c r="A191" s="3"/>
      <c r="B191" s="3"/>
      <c r="C191" s="3"/>
    </row>
    <row r="192" spans="1:3" ht="15.75">
      <c r="A192" s="3"/>
      <c r="B192" s="3"/>
      <c r="C192" s="3"/>
    </row>
    <row r="193" spans="1:3" ht="15.75">
      <c r="A193" s="3"/>
      <c r="B193" s="3"/>
      <c r="C193" s="3"/>
    </row>
    <row r="194" spans="1:3" ht="15.75">
      <c r="A194" s="3"/>
      <c r="B194" s="3"/>
      <c r="C194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9"/>
  <dimension ref="A1:L1069"/>
  <sheetViews>
    <sheetView workbookViewId="0">
      <selection activeCell="L10" sqref="L10"/>
    </sheetView>
  </sheetViews>
  <sheetFormatPr defaultRowHeight="15"/>
  <cols>
    <col min="1" max="1" width="9.7109375" bestFit="1" customWidth="1"/>
    <col min="2" max="3" width="9.7109375" customWidth="1"/>
  </cols>
  <sheetData>
    <row r="1" spans="1:12">
      <c r="D1" t="s">
        <v>34</v>
      </c>
      <c r="E1" t="s">
        <v>35</v>
      </c>
      <c r="G1" t="s">
        <v>44</v>
      </c>
      <c r="I1" t="s">
        <v>45</v>
      </c>
      <c r="J1" t="s">
        <v>46</v>
      </c>
      <c r="L1" t="s">
        <v>36</v>
      </c>
    </row>
    <row r="2" spans="1:12">
      <c r="A2" s="1">
        <v>7702</v>
      </c>
      <c r="B2" t="str">
        <f>IF(C2=1,"  "&amp;YEAR(A2)-1900,"")</f>
        <v xml:space="preserve">  21</v>
      </c>
      <c r="C2">
        <f t="shared" ref="C2" si="0">MONTH(A2)</f>
        <v>1</v>
      </c>
      <c r="E2">
        <v>5.67</v>
      </c>
      <c r="G2">
        <f>E2</f>
        <v>5.67</v>
      </c>
      <c r="L2">
        <v>18</v>
      </c>
    </row>
    <row r="3" spans="1:12">
      <c r="A3" s="1">
        <v>7730</v>
      </c>
      <c r="B3" t="str">
        <f t="shared" ref="B3:B66" si="1">IF(C3=1,"  "&amp;YEAR(A3)-1900,"")</f>
        <v/>
      </c>
      <c r="C3">
        <f t="shared" ref="C3:C66" si="2">MONTH(A3)</f>
        <v>2</v>
      </c>
      <c r="E3">
        <v>5.3</v>
      </c>
      <c r="G3">
        <f t="shared" ref="G3:G66" si="3">E3</f>
        <v>5.3</v>
      </c>
      <c r="L3">
        <v>18</v>
      </c>
    </row>
    <row r="4" spans="1:12">
      <c r="A4" s="1">
        <v>7761</v>
      </c>
      <c r="B4" t="str">
        <f t="shared" si="1"/>
        <v/>
      </c>
      <c r="C4">
        <f t="shared" si="2"/>
        <v>3</v>
      </c>
      <c r="E4">
        <v>5.38</v>
      </c>
      <c r="G4">
        <f t="shared" si="3"/>
        <v>5.38</v>
      </c>
      <c r="L4">
        <v>18</v>
      </c>
    </row>
    <row r="5" spans="1:12">
      <c r="A5" s="1">
        <v>7791</v>
      </c>
      <c r="B5" t="str">
        <f t="shared" si="1"/>
        <v/>
      </c>
      <c r="C5">
        <f t="shared" si="2"/>
        <v>4</v>
      </c>
      <c r="E5">
        <v>5.2</v>
      </c>
      <c r="G5">
        <f t="shared" si="3"/>
        <v>5.2</v>
      </c>
      <c r="L5">
        <v>18</v>
      </c>
    </row>
    <row r="6" spans="1:12">
      <c r="A6" s="1">
        <v>7822</v>
      </c>
      <c r="B6" t="str">
        <f t="shared" si="1"/>
        <v/>
      </c>
      <c r="C6">
        <f t="shared" si="2"/>
        <v>5</v>
      </c>
      <c r="E6">
        <v>5.16</v>
      </c>
      <c r="G6">
        <f t="shared" si="3"/>
        <v>5.16</v>
      </c>
      <c r="L6">
        <v>18</v>
      </c>
    </row>
    <row r="7" spans="1:12">
      <c r="A7" s="1">
        <v>7852</v>
      </c>
      <c r="B7" t="str">
        <f t="shared" si="1"/>
        <v/>
      </c>
      <c r="C7">
        <f t="shared" si="2"/>
        <v>6</v>
      </c>
      <c r="E7">
        <v>4.99</v>
      </c>
      <c r="G7">
        <f t="shared" si="3"/>
        <v>4.99</v>
      </c>
      <c r="L7">
        <v>18</v>
      </c>
    </row>
    <row r="8" spans="1:12">
      <c r="A8" s="1">
        <v>7883</v>
      </c>
      <c r="B8" t="str">
        <f t="shared" si="1"/>
        <v/>
      </c>
      <c r="C8">
        <f t="shared" si="2"/>
        <v>7</v>
      </c>
      <c r="E8">
        <v>4.5999999999999996</v>
      </c>
      <c r="G8">
        <f t="shared" si="3"/>
        <v>4.5999999999999996</v>
      </c>
      <c r="L8">
        <v>18</v>
      </c>
    </row>
    <row r="9" spans="1:12">
      <c r="A9" s="1">
        <v>7914</v>
      </c>
      <c r="B9" t="str">
        <f t="shared" si="1"/>
        <v/>
      </c>
      <c r="C9">
        <f t="shared" si="2"/>
        <v>8</v>
      </c>
      <c r="E9">
        <v>4.75</v>
      </c>
      <c r="G9">
        <f t="shared" si="3"/>
        <v>4.75</v>
      </c>
      <c r="L9">
        <v>-20</v>
      </c>
    </row>
    <row r="10" spans="1:12">
      <c r="A10" s="1">
        <v>7944</v>
      </c>
      <c r="B10" t="str">
        <f t="shared" si="1"/>
        <v/>
      </c>
      <c r="C10">
        <f t="shared" si="2"/>
        <v>9</v>
      </c>
      <c r="E10">
        <v>4.75</v>
      </c>
      <c r="G10">
        <f t="shared" si="3"/>
        <v>4.75</v>
      </c>
      <c r="L10">
        <v>-20</v>
      </c>
    </row>
    <row r="11" spans="1:12">
      <c r="A11" s="1">
        <v>7975</v>
      </c>
      <c r="B11" t="str">
        <f t="shared" si="1"/>
        <v/>
      </c>
      <c r="C11">
        <f t="shared" si="2"/>
        <v>10</v>
      </c>
      <c r="E11">
        <v>4.21</v>
      </c>
      <c r="G11">
        <f t="shared" si="3"/>
        <v>4.21</v>
      </c>
      <c r="L11">
        <v>-20</v>
      </c>
    </row>
    <row r="12" spans="1:12">
      <c r="A12" s="1">
        <v>8005</v>
      </c>
      <c r="B12" t="str">
        <f t="shared" si="1"/>
        <v/>
      </c>
      <c r="C12">
        <f t="shared" si="2"/>
        <v>11</v>
      </c>
      <c r="E12">
        <v>4.03</v>
      </c>
      <c r="G12">
        <f t="shared" si="3"/>
        <v>4.03</v>
      </c>
      <c r="L12">
        <v>-20</v>
      </c>
    </row>
    <row r="13" spans="1:12">
      <c r="A13" s="1">
        <v>8036</v>
      </c>
      <c r="B13" t="str">
        <f t="shared" si="1"/>
        <v/>
      </c>
      <c r="C13">
        <f t="shared" si="2"/>
        <v>12</v>
      </c>
      <c r="E13">
        <v>3.9</v>
      </c>
      <c r="G13">
        <f t="shared" si="3"/>
        <v>3.9</v>
      </c>
      <c r="L13">
        <v>-20</v>
      </c>
    </row>
    <row r="14" spans="1:12">
      <c r="A14" s="1">
        <v>8067</v>
      </c>
      <c r="B14" t="str">
        <f t="shared" si="1"/>
        <v xml:space="preserve">  22</v>
      </c>
      <c r="C14">
        <f t="shared" si="2"/>
        <v>1</v>
      </c>
      <c r="E14">
        <v>3.9</v>
      </c>
      <c r="G14">
        <f t="shared" si="3"/>
        <v>3.9</v>
      </c>
      <c r="I14">
        <v>-11.05</v>
      </c>
      <c r="J14">
        <f>G14-I14</f>
        <v>14.950000000000001</v>
      </c>
      <c r="L14">
        <v>-20</v>
      </c>
    </row>
    <row r="15" spans="1:12">
      <c r="A15" s="1">
        <v>8095</v>
      </c>
      <c r="B15" t="str">
        <f t="shared" si="1"/>
        <v/>
      </c>
      <c r="C15">
        <f t="shared" si="2"/>
        <v>2</v>
      </c>
      <c r="E15">
        <v>3.81</v>
      </c>
      <c r="G15">
        <f t="shared" si="3"/>
        <v>3.81</v>
      </c>
      <c r="I15">
        <v>-8.15</v>
      </c>
      <c r="J15">
        <f t="shared" ref="J15:J78" si="4">G15-I15</f>
        <v>11.96</v>
      </c>
      <c r="L15">
        <v>-20</v>
      </c>
    </row>
    <row r="16" spans="1:12">
      <c r="A16" s="1">
        <v>8126</v>
      </c>
      <c r="B16" t="str">
        <f t="shared" si="1"/>
        <v/>
      </c>
      <c r="C16">
        <f t="shared" si="2"/>
        <v>3</v>
      </c>
      <c r="E16">
        <v>3.55</v>
      </c>
      <c r="G16">
        <f t="shared" si="3"/>
        <v>3.55</v>
      </c>
      <c r="I16">
        <v>-8.74</v>
      </c>
      <c r="J16">
        <f t="shared" si="4"/>
        <v>12.29</v>
      </c>
      <c r="L16">
        <v>-20</v>
      </c>
    </row>
    <row r="17" spans="1:12">
      <c r="A17" s="1">
        <v>8156</v>
      </c>
      <c r="B17" t="str">
        <f t="shared" si="1"/>
        <v/>
      </c>
      <c r="C17">
        <f t="shared" si="2"/>
        <v>4</v>
      </c>
      <c r="E17">
        <v>3.21</v>
      </c>
      <c r="G17">
        <f t="shared" si="3"/>
        <v>3.21</v>
      </c>
      <c r="I17">
        <v>-7.73</v>
      </c>
      <c r="J17">
        <f t="shared" si="4"/>
        <v>10.940000000000001</v>
      </c>
      <c r="L17">
        <v>-20</v>
      </c>
    </row>
    <row r="18" spans="1:12">
      <c r="A18" s="1">
        <v>8187</v>
      </c>
      <c r="B18" t="str">
        <f t="shared" si="1"/>
        <v/>
      </c>
      <c r="C18">
        <f t="shared" si="2"/>
        <v>5</v>
      </c>
      <c r="E18">
        <v>3.25</v>
      </c>
      <c r="G18">
        <f t="shared" si="3"/>
        <v>3.25</v>
      </c>
      <c r="I18">
        <v>-5.65</v>
      </c>
      <c r="J18">
        <f t="shared" si="4"/>
        <v>8.9</v>
      </c>
      <c r="L18">
        <v>-20</v>
      </c>
    </row>
    <row r="19" spans="1:12">
      <c r="A19" s="1">
        <v>8217</v>
      </c>
      <c r="B19" t="str">
        <f t="shared" si="1"/>
        <v/>
      </c>
      <c r="C19">
        <f t="shared" si="2"/>
        <v>6</v>
      </c>
      <c r="E19">
        <v>3.25</v>
      </c>
      <c r="G19">
        <f t="shared" si="3"/>
        <v>3.25</v>
      </c>
      <c r="I19">
        <v>-5.1100000000000003</v>
      </c>
      <c r="J19">
        <f t="shared" si="4"/>
        <v>8.36</v>
      </c>
      <c r="L19">
        <v>-20</v>
      </c>
    </row>
    <row r="20" spans="1:12">
      <c r="A20" s="1">
        <v>8248</v>
      </c>
      <c r="B20" t="str">
        <f t="shared" si="1"/>
        <v/>
      </c>
      <c r="C20">
        <f t="shared" si="2"/>
        <v>7</v>
      </c>
      <c r="E20">
        <v>3.2</v>
      </c>
      <c r="G20">
        <f t="shared" si="3"/>
        <v>3.2</v>
      </c>
      <c r="I20">
        <v>-5.08</v>
      </c>
      <c r="J20">
        <f t="shared" si="4"/>
        <v>8.2800000000000011</v>
      </c>
      <c r="L20">
        <v>-20</v>
      </c>
    </row>
    <row r="21" spans="1:12">
      <c r="A21" s="1">
        <v>8279</v>
      </c>
      <c r="B21" t="str">
        <f t="shared" si="1"/>
        <v/>
      </c>
      <c r="C21">
        <f t="shared" si="2"/>
        <v>8</v>
      </c>
      <c r="E21">
        <v>3.13</v>
      </c>
      <c r="G21">
        <f t="shared" si="3"/>
        <v>3.13</v>
      </c>
      <c r="I21">
        <v>-6.21</v>
      </c>
      <c r="J21">
        <f t="shared" si="4"/>
        <v>9.34</v>
      </c>
      <c r="L21">
        <v>-20</v>
      </c>
    </row>
    <row r="22" spans="1:12">
      <c r="A22" s="1">
        <v>8309</v>
      </c>
      <c r="B22" t="str">
        <f t="shared" si="1"/>
        <v/>
      </c>
      <c r="C22">
        <f t="shared" si="2"/>
        <v>9</v>
      </c>
      <c r="E22">
        <v>3.34</v>
      </c>
      <c r="G22">
        <f t="shared" si="3"/>
        <v>3.34</v>
      </c>
      <c r="I22">
        <v>-5.14</v>
      </c>
      <c r="J22">
        <f t="shared" si="4"/>
        <v>8.48</v>
      </c>
      <c r="L22">
        <v>-20</v>
      </c>
    </row>
    <row r="23" spans="1:12">
      <c r="A23" s="1">
        <v>8340</v>
      </c>
      <c r="B23" t="str">
        <f t="shared" si="1"/>
        <v/>
      </c>
      <c r="C23">
        <f t="shared" si="2"/>
        <v>10</v>
      </c>
      <c r="E23">
        <v>3.71</v>
      </c>
      <c r="G23">
        <f t="shared" si="3"/>
        <v>3.71</v>
      </c>
      <c r="I23">
        <v>-4.57</v>
      </c>
      <c r="J23">
        <f t="shared" si="4"/>
        <v>8.2800000000000011</v>
      </c>
      <c r="L23">
        <v>-20</v>
      </c>
    </row>
    <row r="24" spans="1:12">
      <c r="A24" s="1">
        <v>8370</v>
      </c>
      <c r="B24" t="str">
        <f t="shared" si="1"/>
        <v/>
      </c>
      <c r="C24">
        <f t="shared" si="2"/>
        <v>11</v>
      </c>
      <c r="E24">
        <v>3.66</v>
      </c>
      <c r="G24">
        <f t="shared" si="3"/>
        <v>3.66</v>
      </c>
      <c r="I24">
        <v>-3.45</v>
      </c>
      <c r="J24">
        <f t="shared" si="4"/>
        <v>7.11</v>
      </c>
      <c r="L24">
        <v>-20</v>
      </c>
    </row>
    <row r="25" spans="1:12">
      <c r="A25" s="1">
        <v>8401</v>
      </c>
      <c r="B25" t="str">
        <f t="shared" si="1"/>
        <v/>
      </c>
      <c r="C25">
        <f t="shared" si="2"/>
        <v>12</v>
      </c>
      <c r="E25">
        <v>3.65</v>
      </c>
      <c r="G25">
        <f t="shared" si="3"/>
        <v>3.65</v>
      </c>
      <c r="I25">
        <v>-2.31</v>
      </c>
      <c r="J25">
        <f t="shared" si="4"/>
        <v>5.96</v>
      </c>
      <c r="L25">
        <v>-20</v>
      </c>
    </row>
    <row r="26" spans="1:12">
      <c r="A26" s="1">
        <v>8432</v>
      </c>
      <c r="B26" t="str">
        <f t="shared" si="1"/>
        <v xml:space="preserve">  23</v>
      </c>
      <c r="C26">
        <f t="shared" si="2"/>
        <v>1</v>
      </c>
      <c r="E26">
        <v>3.66</v>
      </c>
      <c r="G26">
        <f t="shared" si="3"/>
        <v>3.66</v>
      </c>
      <c r="I26">
        <v>-0.59</v>
      </c>
      <c r="J26">
        <f t="shared" si="4"/>
        <v>4.25</v>
      </c>
      <c r="L26">
        <v>-20</v>
      </c>
    </row>
    <row r="27" spans="1:12">
      <c r="A27" s="1">
        <v>8460</v>
      </c>
      <c r="B27" t="str">
        <f t="shared" si="1"/>
        <v/>
      </c>
      <c r="C27">
        <f t="shared" si="2"/>
        <v>2</v>
      </c>
      <c r="E27">
        <v>3.65</v>
      </c>
      <c r="G27">
        <f t="shared" si="3"/>
        <v>3.65</v>
      </c>
      <c r="I27">
        <v>-0.59</v>
      </c>
      <c r="J27">
        <f t="shared" si="4"/>
        <v>4.24</v>
      </c>
      <c r="L27">
        <v>-20</v>
      </c>
    </row>
    <row r="28" spans="1:12">
      <c r="A28" s="1">
        <v>8491</v>
      </c>
      <c r="B28" t="str">
        <f t="shared" si="1"/>
        <v/>
      </c>
      <c r="C28">
        <f t="shared" si="2"/>
        <v>3</v>
      </c>
      <c r="E28">
        <v>4.12</v>
      </c>
      <c r="G28">
        <f t="shared" si="3"/>
        <v>4.12</v>
      </c>
      <c r="I28">
        <v>0.6</v>
      </c>
      <c r="J28">
        <f t="shared" si="4"/>
        <v>3.52</v>
      </c>
      <c r="L28">
        <v>-20</v>
      </c>
    </row>
    <row r="29" spans="1:12">
      <c r="A29" s="1">
        <v>8521</v>
      </c>
      <c r="B29" t="str">
        <f t="shared" si="1"/>
        <v/>
      </c>
      <c r="C29">
        <f t="shared" si="2"/>
        <v>4</v>
      </c>
      <c r="E29">
        <v>4.13</v>
      </c>
      <c r="G29">
        <f t="shared" si="3"/>
        <v>4.13</v>
      </c>
      <c r="I29">
        <v>1.2</v>
      </c>
      <c r="J29">
        <f t="shared" si="4"/>
        <v>2.9299999999999997</v>
      </c>
      <c r="L29">
        <v>-20</v>
      </c>
    </row>
    <row r="30" spans="1:12">
      <c r="A30" s="1">
        <v>8552</v>
      </c>
      <c r="B30" t="str">
        <f t="shared" si="1"/>
        <v/>
      </c>
      <c r="C30">
        <f t="shared" si="2"/>
        <v>5</v>
      </c>
      <c r="E30">
        <v>3.95</v>
      </c>
      <c r="G30">
        <f t="shared" si="3"/>
        <v>3.95</v>
      </c>
      <c r="I30">
        <v>1.2</v>
      </c>
      <c r="J30">
        <f t="shared" si="4"/>
        <v>2.75</v>
      </c>
      <c r="L30">
        <v>-20</v>
      </c>
    </row>
    <row r="31" spans="1:12">
      <c r="A31" s="1">
        <v>8582</v>
      </c>
      <c r="B31" t="str">
        <f t="shared" si="1"/>
        <v/>
      </c>
      <c r="C31">
        <f t="shared" si="2"/>
        <v>6</v>
      </c>
      <c r="E31">
        <v>3.84</v>
      </c>
      <c r="G31">
        <f t="shared" si="3"/>
        <v>3.84</v>
      </c>
      <c r="I31">
        <v>1.8</v>
      </c>
      <c r="J31">
        <f t="shared" si="4"/>
        <v>2.04</v>
      </c>
      <c r="L31">
        <v>18</v>
      </c>
    </row>
    <row r="32" spans="1:12">
      <c r="A32" s="1">
        <v>8613</v>
      </c>
      <c r="B32" t="str">
        <f t="shared" si="1"/>
        <v/>
      </c>
      <c r="C32">
        <f t="shared" si="2"/>
        <v>7</v>
      </c>
      <c r="E32">
        <v>3.91</v>
      </c>
      <c r="G32">
        <f t="shared" si="3"/>
        <v>3.91</v>
      </c>
      <c r="I32">
        <v>2.38</v>
      </c>
      <c r="J32">
        <f t="shared" si="4"/>
        <v>1.5300000000000002</v>
      </c>
      <c r="L32">
        <v>18</v>
      </c>
    </row>
    <row r="33" spans="1:12">
      <c r="A33" s="1">
        <v>8644</v>
      </c>
      <c r="B33" t="str">
        <f t="shared" si="1"/>
        <v/>
      </c>
      <c r="C33">
        <f t="shared" si="2"/>
        <v>8</v>
      </c>
      <c r="E33">
        <v>3.86</v>
      </c>
      <c r="G33">
        <f t="shared" si="3"/>
        <v>3.86</v>
      </c>
      <c r="I33">
        <v>3.01</v>
      </c>
      <c r="J33">
        <f t="shared" si="4"/>
        <v>0.85000000000000009</v>
      </c>
      <c r="L33">
        <v>18</v>
      </c>
    </row>
    <row r="34" spans="1:12">
      <c r="A34" s="1">
        <v>8674</v>
      </c>
      <c r="B34" t="str">
        <f t="shared" si="1"/>
        <v/>
      </c>
      <c r="C34">
        <f t="shared" si="2"/>
        <v>9</v>
      </c>
      <c r="E34">
        <v>4.01</v>
      </c>
      <c r="G34">
        <f t="shared" si="3"/>
        <v>4.01</v>
      </c>
      <c r="I34">
        <v>3.61</v>
      </c>
      <c r="J34">
        <f t="shared" si="4"/>
        <v>0.39999999999999991</v>
      </c>
      <c r="L34">
        <v>18</v>
      </c>
    </row>
    <row r="35" spans="1:12">
      <c r="A35" s="1">
        <v>8705</v>
      </c>
      <c r="B35" t="str">
        <f t="shared" si="1"/>
        <v/>
      </c>
      <c r="C35">
        <f t="shared" si="2"/>
        <v>10</v>
      </c>
      <c r="E35">
        <v>4.22</v>
      </c>
      <c r="G35">
        <f t="shared" si="3"/>
        <v>4.22</v>
      </c>
      <c r="I35">
        <v>3.59</v>
      </c>
      <c r="J35">
        <f t="shared" si="4"/>
        <v>0.62999999999999989</v>
      </c>
      <c r="L35">
        <v>18</v>
      </c>
    </row>
    <row r="36" spans="1:12">
      <c r="A36" s="1">
        <v>8735</v>
      </c>
      <c r="B36" t="str">
        <f t="shared" si="1"/>
        <v/>
      </c>
      <c r="C36">
        <f t="shared" si="2"/>
        <v>11</v>
      </c>
      <c r="E36">
        <v>3.94</v>
      </c>
      <c r="G36">
        <f t="shared" si="3"/>
        <v>3.94</v>
      </c>
      <c r="I36">
        <v>2.98</v>
      </c>
      <c r="J36">
        <f t="shared" si="4"/>
        <v>0.96</v>
      </c>
      <c r="L36">
        <v>18</v>
      </c>
    </row>
    <row r="37" spans="1:12">
      <c r="A37" s="1">
        <v>8766</v>
      </c>
      <c r="B37" t="str">
        <f t="shared" si="1"/>
        <v/>
      </c>
      <c r="C37">
        <f t="shared" si="2"/>
        <v>12</v>
      </c>
      <c r="E37">
        <v>3.88</v>
      </c>
      <c r="G37">
        <f t="shared" si="3"/>
        <v>3.88</v>
      </c>
      <c r="I37">
        <v>2.37</v>
      </c>
      <c r="J37">
        <f t="shared" si="4"/>
        <v>1.5099999999999998</v>
      </c>
      <c r="L37">
        <v>18</v>
      </c>
    </row>
    <row r="38" spans="1:12">
      <c r="A38" s="1">
        <v>8797</v>
      </c>
      <c r="B38" t="str">
        <f t="shared" si="1"/>
        <v xml:space="preserve">  24</v>
      </c>
      <c r="C38">
        <f t="shared" si="2"/>
        <v>1</v>
      </c>
      <c r="E38">
        <v>3.76</v>
      </c>
      <c r="G38">
        <f t="shared" si="3"/>
        <v>3.76</v>
      </c>
      <c r="I38">
        <v>2.98</v>
      </c>
      <c r="J38">
        <f t="shared" si="4"/>
        <v>0.7799999999999998</v>
      </c>
      <c r="L38">
        <v>18</v>
      </c>
    </row>
    <row r="39" spans="1:12">
      <c r="A39" s="1">
        <v>8826</v>
      </c>
      <c r="B39" t="str">
        <f t="shared" si="1"/>
        <v/>
      </c>
      <c r="C39">
        <f t="shared" si="2"/>
        <v>2</v>
      </c>
      <c r="E39">
        <v>3.54</v>
      </c>
      <c r="G39">
        <f t="shared" si="3"/>
        <v>3.54</v>
      </c>
      <c r="I39">
        <v>2.38</v>
      </c>
      <c r="J39">
        <f t="shared" si="4"/>
        <v>1.1600000000000001</v>
      </c>
      <c r="L39">
        <v>18</v>
      </c>
    </row>
    <row r="40" spans="1:12">
      <c r="A40" s="1">
        <v>8857</v>
      </c>
      <c r="B40" t="str">
        <f t="shared" si="1"/>
        <v/>
      </c>
      <c r="C40">
        <f t="shared" si="2"/>
        <v>3</v>
      </c>
      <c r="E40">
        <v>3.57</v>
      </c>
      <c r="G40">
        <f t="shared" si="3"/>
        <v>3.57</v>
      </c>
      <c r="I40">
        <v>1.79</v>
      </c>
      <c r="J40">
        <f t="shared" si="4"/>
        <v>1.7799999999999998</v>
      </c>
      <c r="L40">
        <v>18</v>
      </c>
    </row>
    <row r="41" spans="1:12">
      <c r="A41" s="1">
        <v>8887</v>
      </c>
      <c r="B41" t="str">
        <f t="shared" si="1"/>
        <v/>
      </c>
      <c r="C41">
        <f t="shared" si="2"/>
        <v>4</v>
      </c>
      <c r="E41">
        <v>3.38</v>
      </c>
      <c r="G41">
        <f t="shared" si="3"/>
        <v>3.38</v>
      </c>
      <c r="I41">
        <v>0.59</v>
      </c>
      <c r="J41">
        <f t="shared" si="4"/>
        <v>2.79</v>
      </c>
      <c r="L41">
        <v>18</v>
      </c>
    </row>
    <row r="42" spans="1:12">
      <c r="A42" s="1">
        <v>8918</v>
      </c>
      <c r="B42" t="str">
        <f t="shared" si="1"/>
        <v/>
      </c>
      <c r="C42">
        <f t="shared" si="2"/>
        <v>5</v>
      </c>
      <c r="E42">
        <v>2.29</v>
      </c>
      <c r="G42">
        <f t="shared" si="3"/>
        <v>2.29</v>
      </c>
      <c r="I42">
        <v>0.59</v>
      </c>
      <c r="J42">
        <f t="shared" si="4"/>
        <v>1.7000000000000002</v>
      </c>
      <c r="L42">
        <v>18</v>
      </c>
    </row>
    <row r="43" spans="1:12">
      <c r="A43" s="1">
        <v>8948</v>
      </c>
      <c r="B43" t="str">
        <f t="shared" si="1"/>
        <v/>
      </c>
      <c r="C43">
        <f t="shared" si="2"/>
        <v>6</v>
      </c>
      <c r="E43">
        <v>2.44</v>
      </c>
      <c r="G43">
        <f t="shared" si="3"/>
        <v>2.44</v>
      </c>
      <c r="I43">
        <v>0</v>
      </c>
      <c r="J43">
        <f t="shared" si="4"/>
        <v>2.44</v>
      </c>
      <c r="L43">
        <v>18</v>
      </c>
    </row>
    <row r="44" spans="1:12">
      <c r="A44" s="1">
        <v>8979</v>
      </c>
      <c r="B44" t="str">
        <f t="shared" si="1"/>
        <v/>
      </c>
      <c r="C44">
        <f t="shared" si="2"/>
        <v>7</v>
      </c>
      <c r="E44">
        <v>1.92</v>
      </c>
      <c r="G44">
        <f t="shared" si="3"/>
        <v>1.92</v>
      </c>
      <c r="I44">
        <v>-0.57999999999999996</v>
      </c>
      <c r="J44">
        <f t="shared" si="4"/>
        <v>2.5</v>
      </c>
      <c r="L44">
        <v>18</v>
      </c>
    </row>
    <row r="45" spans="1:12">
      <c r="A45" s="1">
        <v>9010</v>
      </c>
      <c r="B45" t="str">
        <f t="shared" si="1"/>
        <v/>
      </c>
      <c r="C45">
        <f t="shared" si="2"/>
        <v>8</v>
      </c>
      <c r="E45">
        <v>1.9</v>
      </c>
      <c r="G45">
        <f t="shared" si="3"/>
        <v>1.9</v>
      </c>
      <c r="I45">
        <v>-0.57999999999999996</v>
      </c>
      <c r="J45">
        <f t="shared" si="4"/>
        <v>2.48</v>
      </c>
      <c r="L45">
        <v>-20</v>
      </c>
    </row>
    <row r="46" spans="1:12">
      <c r="A46" s="1">
        <v>9040</v>
      </c>
      <c r="B46" t="str">
        <f t="shared" si="1"/>
        <v/>
      </c>
      <c r="C46">
        <f t="shared" si="2"/>
        <v>9</v>
      </c>
      <c r="E46">
        <v>2.14</v>
      </c>
      <c r="G46">
        <f t="shared" si="3"/>
        <v>2.14</v>
      </c>
      <c r="I46">
        <v>-0.57999999999999996</v>
      </c>
      <c r="J46">
        <f t="shared" si="4"/>
        <v>2.72</v>
      </c>
      <c r="L46">
        <v>-20</v>
      </c>
    </row>
    <row r="47" spans="1:12">
      <c r="A47" s="1">
        <v>9071</v>
      </c>
      <c r="B47" t="str">
        <f t="shared" si="1"/>
        <v/>
      </c>
      <c r="C47">
        <f t="shared" si="2"/>
        <v>10</v>
      </c>
      <c r="E47">
        <v>2.41</v>
      </c>
      <c r="G47">
        <f t="shared" si="3"/>
        <v>2.41</v>
      </c>
      <c r="I47">
        <v>-0.57999999999999996</v>
      </c>
      <c r="J47">
        <f t="shared" si="4"/>
        <v>2.99</v>
      </c>
      <c r="L47">
        <v>-20</v>
      </c>
    </row>
    <row r="48" spans="1:12">
      <c r="A48" s="1">
        <v>9101</v>
      </c>
      <c r="B48" t="str">
        <f t="shared" si="1"/>
        <v/>
      </c>
      <c r="C48">
        <f t="shared" si="2"/>
        <v>11</v>
      </c>
      <c r="E48">
        <v>2.58</v>
      </c>
      <c r="G48">
        <f t="shared" si="3"/>
        <v>2.58</v>
      </c>
      <c r="I48">
        <v>-0.57999999999999996</v>
      </c>
      <c r="J48">
        <f t="shared" si="4"/>
        <v>3.16</v>
      </c>
      <c r="L48">
        <v>-20</v>
      </c>
    </row>
    <row r="49" spans="1:12">
      <c r="A49" s="1">
        <v>9132</v>
      </c>
      <c r="B49" t="str">
        <f t="shared" si="1"/>
        <v/>
      </c>
      <c r="C49">
        <f t="shared" si="2"/>
        <v>12</v>
      </c>
      <c r="E49">
        <v>2.57</v>
      </c>
      <c r="G49">
        <f t="shared" si="3"/>
        <v>2.57</v>
      </c>
      <c r="I49">
        <v>0</v>
      </c>
      <c r="J49">
        <f t="shared" si="4"/>
        <v>2.57</v>
      </c>
      <c r="L49">
        <v>-20</v>
      </c>
    </row>
    <row r="50" spans="1:12">
      <c r="A50" s="1">
        <v>9163</v>
      </c>
      <c r="B50" t="str">
        <f t="shared" si="1"/>
        <v xml:space="preserve">  25</v>
      </c>
      <c r="C50">
        <f t="shared" si="2"/>
        <v>1</v>
      </c>
      <c r="E50">
        <v>2.61</v>
      </c>
      <c r="G50">
        <f t="shared" si="3"/>
        <v>2.61</v>
      </c>
      <c r="I50">
        <v>0</v>
      </c>
      <c r="J50">
        <f t="shared" si="4"/>
        <v>2.61</v>
      </c>
      <c r="L50">
        <v>-20</v>
      </c>
    </row>
    <row r="51" spans="1:12">
      <c r="A51" s="1">
        <v>9191</v>
      </c>
      <c r="B51" t="str">
        <f t="shared" si="1"/>
        <v/>
      </c>
      <c r="C51">
        <f t="shared" si="2"/>
        <v>2</v>
      </c>
      <c r="E51">
        <v>2.62</v>
      </c>
      <c r="G51">
        <f t="shared" si="3"/>
        <v>2.62</v>
      </c>
      <c r="I51">
        <v>0</v>
      </c>
      <c r="J51">
        <f t="shared" si="4"/>
        <v>2.62</v>
      </c>
      <c r="L51">
        <v>-20</v>
      </c>
    </row>
    <row r="52" spans="1:12">
      <c r="A52" s="1">
        <v>9222</v>
      </c>
      <c r="B52" t="str">
        <f t="shared" si="1"/>
        <v/>
      </c>
      <c r="C52">
        <f t="shared" si="2"/>
        <v>3</v>
      </c>
      <c r="E52">
        <v>2.78</v>
      </c>
      <c r="G52">
        <f t="shared" si="3"/>
        <v>2.78</v>
      </c>
      <c r="I52">
        <v>1.17</v>
      </c>
      <c r="J52">
        <f t="shared" si="4"/>
        <v>1.6099999999999999</v>
      </c>
      <c r="L52">
        <v>-20</v>
      </c>
    </row>
    <row r="53" spans="1:12">
      <c r="A53" s="1">
        <v>9252</v>
      </c>
      <c r="B53" t="str">
        <f t="shared" si="1"/>
        <v/>
      </c>
      <c r="C53">
        <f t="shared" si="2"/>
        <v>4</v>
      </c>
      <c r="E53">
        <v>2.78</v>
      </c>
      <c r="G53">
        <f t="shared" si="3"/>
        <v>2.78</v>
      </c>
      <c r="I53">
        <v>1.18</v>
      </c>
      <c r="J53">
        <f t="shared" si="4"/>
        <v>1.5999999999999999</v>
      </c>
      <c r="L53">
        <v>-20</v>
      </c>
    </row>
    <row r="54" spans="1:12">
      <c r="A54" s="1">
        <v>9283</v>
      </c>
      <c r="B54" t="str">
        <f t="shared" si="1"/>
        <v/>
      </c>
      <c r="C54">
        <f t="shared" si="2"/>
        <v>5</v>
      </c>
      <c r="E54">
        <v>2.73</v>
      </c>
      <c r="G54">
        <f t="shared" si="3"/>
        <v>2.73</v>
      </c>
      <c r="I54">
        <v>1.76</v>
      </c>
      <c r="J54">
        <f t="shared" si="4"/>
        <v>0.97</v>
      </c>
      <c r="L54">
        <v>-20</v>
      </c>
    </row>
    <row r="55" spans="1:12">
      <c r="A55" s="1">
        <v>9313</v>
      </c>
      <c r="B55" t="str">
        <f t="shared" si="1"/>
        <v/>
      </c>
      <c r="C55">
        <f t="shared" si="2"/>
        <v>6</v>
      </c>
      <c r="E55">
        <v>2.86</v>
      </c>
      <c r="G55">
        <f t="shared" si="3"/>
        <v>2.86</v>
      </c>
      <c r="I55">
        <v>2.94</v>
      </c>
      <c r="J55">
        <f t="shared" si="4"/>
        <v>-8.0000000000000071E-2</v>
      </c>
      <c r="L55">
        <v>-20</v>
      </c>
    </row>
    <row r="56" spans="1:12">
      <c r="A56" s="1">
        <v>9344</v>
      </c>
      <c r="B56" t="str">
        <f t="shared" si="1"/>
        <v/>
      </c>
      <c r="C56">
        <f t="shared" si="2"/>
        <v>7</v>
      </c>
      <c r="E56">
        <v>3.06</v>
      </c>
      <c r="G56">
        <f t="shared" si="3"/>
        <v>3.06</v>
      </c>
      <c r="I56">
        <v>3.51</v>
      </c>
      <c r="J56">
        <f t="shared" si="4"/>
        <v>-0.44999999999999973</v>
      </c>
      <c r="L56">
        <v>-20</v>
      </c>
    </row>
    <row r="57" spans="1:12">
      <c r="A57" s="1">
        <v>9375</v>
      </c>
      <c r="B57" t="str">
        <f t="shared" si="1"/>
        <v/>
      </c>
      <c r="C57">
        <f t="shared" si="2"/>
        <v>8</v>
      </c>
      <c r="E57">
        <v>3.01</v>
      </c>
      <c r="G57">
        <f t="shared" si="3"/>
        <v>3.01</v>
      </c>
      <c r="I57">
        <v>4.12</v>
      </c>
      <c r="J57">
        <f t="shared" si="4"/>
        <v>-1.1100000000000003</v>
      </c>
      <c r="L57">
        <v>-20</v>
      </c>
    </row>
    <row r="58" spans="1:12">
      <c r="A58" s="1">
        <v>9405</v>
      </c>
      <c r="B58" t="str">
        <f t="shared" si="1"/>
        <v/>
      </c>
      <c r="C58">
        <f t="shared" si="2"/>
        <v>9</v>
      </c>
      <c r="E58">
        <v>3.17</v>
      </c>
      <c r="G58">
        <f t="shared" si="3"/>
        <v>3.17</v>
      </c>
      <c r="I58">
        <v>3.51</v>
      </c>
      <c r="J58">
        <f t="shared" si="4"/>
        <v>-0.33999999999999986</v>
      </c>
      <c r="L58">
        <v>-20</v>
      </c>
    </row>
    <row r="59" spans="1:12">
      <c r="A59" s="1">
        <v>9436</v>
      </c>
      <c r="B59" t="str">
        <f t="shared" si="1"/>
        <v/>
      </c>
      <c r="C59">
        <f t="shared" si="2"/>
        <v>10</v>
      </c>
      <c r="E59">
        <v>3.53</v>
      </c>
      <c r="G59">
        <f t="shared" si="3"/>
        <v>3.53</v>
      </c>
      <c r="I59">
        <v>2.91</v>
      </c>
      <c r="J59">
        <f t="shared" si="4"/>
        <v>0.61999999999999966</v>
      </c>
      <c r="L59">
        <v>-20</v>
      </c>
    </row>
    <row r="60" spans="1:12">
      <c r="A60" s="1">
        <v>9466</v>
      </c>
      <c r="B60" t="str">
        <f t="shared" si="1"/>
        <v/>
      </c>
      <c r="C60">
        <f t="shared" si="2"/>
        <v>11</v>
      </c>
      <c r="E60">
        <v>3.65</v>
      </c>
      <c r="G60">
        <f t="shared" si="3"/>
        <v>3.65</v>
      </c>
      <c r="I60">
        <v>4.6500000000000004</v>
      </c>
      <c r="J60">
        <f t="shared" si="4"/>
        <v>-1.0000000000000004</v>
      </c>
      <c r="L60">
        <v>-20</v>
      </c>
    </row>
    <row r="61" spans="1:12">
      <c r="A61" s="1">
        <v>9497</v>
      </c>
      <c r="B61" t="str">
        <f t="shared" si="1"/>
        <v/>
      </c>
      <c r="C61">
        <f t="shared" si="2"/>
        <v>12</v>
      </c>
      <c r="E61">
        <v>3.51</v>
      </c>
      <c r="G61">
        <f t="shared" si="3"/>
        <v>3.51</v>
      </c>
      <c r="I61">
        <v>3.47</v>
      </c>
      <c r="J61">
        <f t="shared" si="4"/>
        <v>3.9999999999999591E-2</v>
      </c>
      <c r="L61">
        <v>-20</v>
      </c>
    </row>
    <row r="62" spans="1:12">
      <c r="A62" s="1">
        <v>9528</v>
      </c>
      <c r="B62" t="str">
        <f t="shared" si="1"/>
        <v xml:space="preserve">  26</v>
      </c>
      <c r="C62">
        <f t="shared" si="2"/>
        <v>1</v>
      </c>
      <c r="E62">
        <v>3.49</v>
      </c>
      <c r="G62">
        <f t="shared" si="3"/>
        <v>3.49</v>
      </c>
      <c r="I62">
        <v>3.47</v>
      </c>
      <c r="J62">
        <f t="shared" si="4"/>
        <v>2.0000000000000018E-2</v>
      </c>
      <c r="L62">
        <v>-20</v>
      </c>
    </row>
    <row r="63" spans="1:12">
      <c r="A63" s="1">
        <v>9556</v>
      </c>
      <c r="B63" t="str">
        <f t="shared" si="1"/>
        <v/>
      </c>
      <c r="C63">
        <f t="shared" si="2"/>
        <v>2</v>
      </c>
      <c r="E63">
        <v>3.18</v>
      </c>
      <c r="G63">
        <f t="shared" si="3"/>
        <v>3.18</v>
      </c>
      <c r="I63">
        <v>4.07</v>
      </c>
      <c r="J63">
        <f t="shared" si="4"/>
        <v>-0.89000000000000012</v>
      </c>
      <c r="L63">
        <v>-20</v>
      </c>
    </row>
    <row r="64" spans="1:12">
      <c r="A64" s="1">
        <v>9587</v>
      </c>
      <c r="B64" t="str">
        <f t="shared" si="1"/>
        <v/>
      </c>
      <c r="C64">
        <f t="shared" si="2"/>
        <v>3</v>
      </c>
      <c r="E64">
        <v>3.14</v>
      </c>
      <c r="G64">
        <f t="shared" si="3"/>
        <v>3.14</v>
      </c>
      <c r="I64">
        <v>2.89</v>
      </c>
      <c r="J64">
        <f t="shared" si="4"/>
        <v>0.25</v>
      </c>
      <c r="L64">
        <v>-20</v>
      </c>
    </row>
    <row r="65" spans="1:12">
      <c r="A65" s="1">
        <v>9617</v>
      </c>
      <c r="B65" t="str">
        <f t="shared" si="1"/>
        <v/>
      </c>
      <c r="C65">
        <f t="shared" si="2"/>
        <v>4</v>
      </c>
      <c r="E65">
        <v>3.08</v>
      </c>
      <c r="G65">
        <f t="shared" si="3"/>
        <v>3.08</v>
      </c>
      <c r="I65">
        <v>4.07</v>
      </c>
      <c r="J65">
        <f t="shared" si="4"/>
        <v>-0.99000000000000021</v>
      </c>
      <c r="L65">
        <v>-20</v>
      </c>
    </row>
    <row r="66" spans="1:12">
      <c r="A66" s="1">
        <v>9648</v>
      </c>
      <c r="B66" t="str">
        <f t="shared" si="1"/>
        <v/>
      </c>
      <c r="C66">
        <f t="shared" si="2"/>
        <v>5</v>
      </c>
      <c r="E66">
        <v>3.17</v>
      </c>
      <c r="G66">
        <f t="shared" si="3"/>
        <v>3.17</v>
      </c>
      <c r="I66">
        <v>2.89</v>
      </c>
      <c r="J66">
        <f t="shared" si="4"/>
        <v>0.2799999999999998</v>
      </c>
      <c r="L66">
        <v>-20</v>
      </c>
    </row>
    <row r="67" spans="1:12">
      <c r="A67" s="1">
        <v>9678</v>
      </c>
      <c r="B67" t="str">
        <f t="shared" ref="B67:B130" si="5">IF(C67=1,"  "&amp;YEAR(A67)-1900,"")</f>
        <v/>
      </c>
      <c r="C67">
        <f t="shared" ref="C67:C130" si="6">MONTH(A67)</f>
        <v>6</v>
      </c>
      <c r="E67">
        <v>2.93</v>
      </c>
      <c r="G67">
        <f t="shared" ref="G67:G121" si="7">E67</f>
        <v>2.93</v>
      </c>
      <c r="I67">
        <v>1.1399999999999999</v>
      </c>
      <c r="J67">
        <f t="shared" si="4"/>
        <v>1.7900000000000003</v>
      </c>
      <c r="L67">
        <v>-20</v>
      </c>
    </row>
    <row r="68" spans="1:12">
      <c r="A68" s="1">
        <v>9709</v>
      </c>
      <c r="B68" t="str">
        <f t="shared" si="5"/>
        <v/>
      </c>
      <c r="C68">
        <f t="shared" si="6"/>
        <v>7</v>
      </c>
      <c r="E68">
        <v>3.11</v>
      </c>
      <c r="G68">
        <f t="shared" si="7"/>
        <v>3.11</v>
      </c>
      <c r="I68">
        <v>-1.1299999999999999</v>
      </c>
      <c r="J68">
        <f t="shared" si="4"/>
        <v>4.24</v>
      </c>
      <c r="L68">
        <v>-20</v>
      </c>
    </row>
    <row r="69" spans="1:12">
      <c r="A69" s="1">
        <v>9740</v>
      </c>
      <c r="B69" t="str">
        <f t="shared" si="5"/>
        <v/>
      </c>
      <c r="C69">
        <f t="shared" si="6"/>
        <v>8</v>
      </c>
      <c r="E69">
        <v>3.27</v>
      </c>
      <c r="G69">
        <f t="shared" si="7"/>
        <v>3.27</v>
      </c>
      <c r="I69">
        <v>-1.69</v>
      </c>
      <c r="J69">
        <f t="shared" si="4"/>
        <v>4.96</v>
      </c>
      <c r="L69">
        <v>-20</v>
      </c>
    </row>
    <row r="70" spans="1:12">
      <c r="A70" s="1">
        <v>9770</v>
      </c>
      <c r="B70" t="str">
        <f t="shared" si="5"/>
        <v/>
      </c>
      <c r="C70">
        <f t="shared" si="6"/>
        <v>9</v>
      </c>
      <c r="E70">
        <v>3.42</v>
      </c>
      <c r="G70">
        <f t="shared" si="7"/>
        <v>3.42</v>
      </c>
      <c r="I70">
        <v>-1.1299999999999999</v>
      </c>
      <c r="J70">
        <f t="shared" si="4"/>
        <v>4.55</v>
      </c>
      <c r="L70">
        <v>-20</v>
      </c>
    </row>
    <row r="71" spans="1:12">
      <c r="A71" s="1">
        <v>9801</v>
      </c>
      <c r="B71" t="str">
        <f t="shared" si="5"/>
        <v/>
      </c>
      <c r="C71">
        <f t="shared" si="6"/>
        <v>10</v>
      </c>
      <c r="E71">
        <v>3.58</v>
      </c>
      <c r="G71">
        <f t="shared" si="7"/>
        <v>3.58</v>
      </c>
      <c r="I71">
        <v>-0.56000000000000005</v>
      </c>
      <c r="J71">
        <f t="shared" si="4"/>
        <v>4.1400000000000006</v>
      </c>
      <c r="L71">
        <v>-20</v>
      </c>
    </row>
    <row r="72" spans="1:12">
      <c r="A72" s="1">
        <v>9831</v>
      </c>
      <c r="B72" t="str">
        <f t="shared" si="5"/>
        <v/>
      </c>
      <c r="C72">
        <f t="shared" si="6"/>
        <v>11</v>
      </c>
      <c r="E72">
        <v>3.35</v>
      </c>
      <c r="G72">
        <f t="shared" si="7"/>
        <v>3.35</v>
      </c>
      <c r="I72">
        <v>-1.67</v>
      </c>
      <c r="J72">
        <f t="shared" si="4"/>
        <v>5.0199999999999996</v>
      </c>
      <c r="L72">
        <v>18</v>
      </c>
    </row>
    <row r="73" spans="1:12">
      <c r="A73" s="1">
        <v>9862</v>
      </c>
      <c r="B73" t="str">
        <f t="shared" si="5"/>
        <v/>
      </c>
      <c r="C73">
        <f t="shared" si="6"/>
        <v>12</v>
      </c>
      <c r="E73">
        <v>3.07</v>
      </c>
      <c r="G73">
        <f t="shared" si="7"/>
        <v>3.07</v>
      </c>
      <c r="I73">
        <v>-1.1200000000000001</v>
      </c>
      <c r="J73">
        <f t="shared" si="4"/>
        <v>4.1899999999999995</v>
      </c>
      <c r="L73">
        <v>18</v>
      </c>
    </row>
    <row r="74" spans="1:12">
      <c r="A74" s="1">
        <v>9893</v>
      </c>
      <c r="B74" t="str">
        <f t="shared" si="5"/>
        <v xml:space="preserve">  27</v>
      </c>
      <c r="C74">
        <f t="shared" si="6"/>
        <v>1</v>
      </c>
      <c r="E74">
        <v>3.23</v>
      </c>
      <c r="G74">
        <f t="shared" si="7"/>
        <v>3.23</v>
      </c>
      <c r="I74">
        <v>-2.23</v>
      </c>
      <c r="J74">
        <f t="shared" si="4"/>
        <v>5.46</v>
      </c>
      <c r="L74">
        <v>18</v>
      </c>
    </row>
    <row r="75" spans="1:12">
      <c r="A75" s="1">
        <v>9921</v>
      </c>
      <c r="B75" t="str">
        <f t="shared" si="5"/>
        <v/>
      </c>
      <c r="C75">
        <f t="shared" si="6"/>
        <v>2</v>
      </c>
      <c r="E75">
        <v>3.29</v>
      </c>
      <c r="G75">
        <f t="shared" si="7"/>
        <v>3.29</v>
      </c>
      <c r="I75">
        <v>-2.79</v>
      </c>
      <c r="J75">
        <f t="shared" si="4"/>
        <v>6.08</v>
      </c>
      <c r="L75">
        <v>18</v>
      </c>
    </row>
    <row r="76" spans="1:12">
      <c r="A76" s="1">
        <v>9952</v>
      </c>
      <c r="B76" t="str">
        <f t="shared" si="5"/>
        <v/>
      </c>
      <c r="C76">
        <f t="shared" si="6"/>
        <v>3</v>
      </c>
      <c r="E76">
        <v>3.2</v>
      </c>
      <c r="G76">
        <f t="shared" si="7"/>
        <v>3.2</v>
      </c>
      <c r="I76">
        <v>-2.81</v>
      </c>
      <c r="J76">
        <f t="shared" si="4"/>
        <v>6.01</v>
      </c>
      <c r="L76">
        <v>18</v>
      </c>
    </row>
    <row r="77" spans="1:12">
      <c r="A77" s="1">
        <v>9982</v>
      </c>
      <c r="B77" t="str">
        <f t="shared" si="5"/>
        <v/>
      </c>
      <c r="C77">
        <f t="shared" si="6"/>
        <v>4</v>
      </c>
      <c r="E77">
        <v>3.39</v>
      </c>
      <c r="G77">
        <f t="shared" si="7"/>
        <v>3.39</v>
      </c>
      <c r="I77">
        <v>-3.35</v>
      </c>
      <c r="J77">
        <f t="shared" si="4"/>
        <v>6.74</v>
      </c>
      <c r="L77">
        <v>18</v>
      </c>
    </row>
    <row r="78" spans="1:12">
      <c r="A78" s="1">
        <v>10013</v>
      </c>
      <c r="B78" t="str">
        <f t="shared" si="5"/>
        <v/>
      </c>
      <c r="C78">
        <f t="shared" si="6"/>
        <v>5</v>
      </c>
      <c r="E78">
        <v>3.33</v>
      </c>
      <c r="G78">
        <f t="shared" si="7"/>
        <v>3.33</v>
      </c>
      <c r="I78">
        <v>-2.25</v>
      </c>
      <c r="J78">
        <f t="shared" si="4"/>
        <v>5.58</v>
      </c>
      <c r="L78">
        <v>18</v>
      </c>
    </row>
    <row r="79" spans="1:12">
      <c r="A79" s="1">
        <v>10043</v>
      </c>
      <c r="B79" t="str">
        <f t="shared" si="5"/>
        <v/>
      </c>
      <c r="C79">
        <f t="shared" si="6"/>
        <v>6</v>
      </c>
      <c r="E79">
        <v>3.07</v>
      </c>
      <c r="G79">
        <f t="shared" si="7"/>
        <v>3.07</v>
      </c>
      <c r="I79">
        <v>-0.56000000000000005</v>
      </c>
      <c r="J79">
        <f t="shared" ref="J79:J142" si="8">G79-I79</f>
        <v>3.63</v>
      </c>
      <c r="L79">
        <v>18</v>
      </c>
    </row>
    <row r="80" spans="1:12">
      <c r="A80" s="1">
        <v>10074</v>
      </c>
      <c r="B80" t="str">
        <f t="shared" si="5"/>
        <v/>
      </c>
      <c r="C80">
        <f t="shared" si="6"/>
        <v>7</v>
      </c>
      <c r="E80">
        <v>2.96</v>
      </c>
      <c r="G80">
        <f t="shared" si="7"/>
        <v>2.96</v>
      </c>
      <c r="I80">
        <v>-1.1399999999999999</v>
      </c>
      <c r="J80">
        <f t="shared" si="8"/>
        <v>4.0999999999999996</v>
      </c>
      <c r="L80">
        <v>18</v>
      </c>
    </row>
    <row r="81" spans="1:12">
      <c r="A81" s="1">
        <v>10105</v>
      </c>
      <c r="B81" t="str">
        <f t="shared" si="5"/>
        <v/>
      </c>
      <c r="C81">
        <f t="shared" si="6"/>
        <v>8</v>
      </c>
      <c r="E81">
        <v>2.7</v>
      </c>
      <c r="G81">
        <f t="shared" si="7"/>
        <v>2.7</v>
      </c>
      <c r="I81">
        <v>-1.1499999999999999</v>
      </c>
      <c r="J81">
        <f t="shared" si="8"/>
        <v>3.85</v>
      </c>
      <c r="L81">
        <v>18</v>
      </c>
    </row>
    <row r="82" spans="1:12">
      <c r="A82" s="1">
        <v>10135</v>
      </c>
      <c r="B82" t="str">
        <f t="shared" si="5"/>
        <v/>
      </c>
      <c r="C82">
        <f t="shared" si="6"/>
        <v>9</v>
      </c>
      <c r="E82">
        <v>2.68</v>
      </c>
      <c r="G82">
        <f t="shared" si="7"/>
        <v>2.68</v>
      </c>
      <c r="I82">
        <v>-1.1399999999999999</v>
      </c>
      <c r="J82">
        <f t="shared" si="8"/>
        <v>3.8200000000000003</v>
      </c>
      <c r="L82">
        <v>18</v>
      </c>
    </row>
    <row r="83" spans="1:12">
      <c r="A83" s="1">
        <v>10166</v>
      </c>
      <c r="B83" t="str">
        <f t="shared" si="5"/>
        <v/>
      </c>
      <c r="C83">
        <f t="shared" si="6"/>
        <v>10</v>
      </c>
      <c r="E83">
        <v>3.08</v>
      </c>
      <c r="G83">
        <f t="shared" si="7"/>
        <v>3.08</v>
      </c>
      <c r="I83">
        <v>-1.1399999999999999</v>
      </c>
      <c r="J83">
        <f t="shared" si="8"/>
        <v>4.22</v>
      </c>
      <c r="L83">
        <v>18</v>
      </c>
    </row>
    <row r="84" spans="1:12">
      <c r="A84" s="1">
        <v>10196</v>
      </c>
      <c r="B84" t="str">
        <f t="shared" si="5"/>
        <v/>
      </c>
      <c r="C84">
        <f t="shared" si="6"/>
        <v>11</v>
      </c>
      <c r="E84">
        <v>3.04</v>
      </c>
      <c r="G84">
        <f t="shared" si="7"/>
        <v>3.04</v>
      </c>
      <c r="I84">
        <v>-2.2599999999999998</v>
      </c>
      <c r="J84">
        <f t="shared" si="8"/>
        <v>5.3</v>
      </c>
      <c r="L84">
        <v>18</v>
      </c>
    </row>
    <row r="85" spans="1:12">
      <c r="A85" s="1">
        <v>10227</v>
      </c>
      <c r="B85" t="str">
        <f t="shared" si="5"/>
        <v/>
      </c>
      <c r="C85">
        <f t="shared" si="6"/>
        <v>12</v>
      </c>
      <c r="E85">
        <v>3.17</v>
      </c>
      <c r="G85">
        <f t="shared" si="7"/>
        <v>3.17</v>
      </c>
      <c r="I85">
        <v>-2.2599999999999998</v>
      </c>
      <c r="J85">
        <f t="shared" si="8"/>
        <v>5.43</v>
      </c>
      <c r="L85">
        <v>-20</v>
      </c>
    </row>
    <row r="86" spans="1:12">
      <c r="A86" s="1">
        <v>10258</v>
      </c>
      <c r="B86" t="str">
        <f t="shared" si="5"/>
        <v xml:space="preserve">  28</v>
      </c>
      <c r="C86">
        <f t="shared" si="6"/>
        <v>1</v>
      </c>
      <c r="E86">
        <v>3.31</v>
      </c>
      <c r="G86">
        <f t="shared" si="7"/>
        <v>3.31</v>
      </c>
      <c r="I86">
        <v>-1.1399999999999999</v>
      </c>
      <c r="J86">
        <f t="shared" si="8"/>
        <v>4.45</v>
      </c>
      <c r="L86">
        <v>-20</v>
      </c>
    </row>
    <row r="87" spans="1:12">
      <c r="A87" s="1">
        <v>10287</v>
      </c>
      <c r="B87" t="str">
        <f t="shared" si="5"/>
        <v/>
      </c>
      <c r="C87">
        <f t="shared" si="6"/>
        <v>2</v>
      </c>
      <c r="E87">
        <v>3.33</v>
      </c>
      <c r="G87">
        <f t="shared" si="7"/>
        <v>3.33</v>
      </c>
      <c r="I87">
        <v>-1.72</v>
      </c>
      <c r="J87">
        <f t="shared" si="8"/>
        <v>5.05</v>
      </c>
      <c r="L87">
        <v>-20</v>
      </c>
    </row>
    <row r="88" spans="1:12">
      <c r="A88" s="1">
        <v>10318</v>
      </c>
      <c r="B88" t="str">
        <f t="shared" si="5"/>
        <v/>
      </c>
      <c r="C88">
        <f t="shared" si="6"/>
        <v>3</v>
      </c>
      <c r="E88">
        <v>3.27</v>
      </c>
      <c r="G88">
        <f t="shared" si="7"/>
        <v>3.27</v>
      </c>
      <c r="I88">
        <v>-1.1599999999999999</v>
      </c>
      <c r="J88">
        <f t="shared" si="8"/>
        <v>4.43</v>
      </c>
      <c r="L88">
        <v>-20</v>
      </c>
    </row>
    <row r="89" spans="1:12">
      <c r="A89" s="1">
        <v>10348</v>
      </c>
      <c r="B89" t="str">
        <f t="shared" si="5"/>
        <v/>
      </c>
      <c r="C89">
        <f t="shared" si="6"/>
        <v>4</v>
      </c>
      <c r="E89">
        <v>3.62</v>
      </c>
      <c r="G89">
        <f t="shared" si="7"/>
        <v>3.62</v>
      </c>
      <c r="I89">
        <v>-1.1599999999999999</v>
      </c>
      <c r="J89">
        <f t="shared" si="8"/>
        <v>4.78</v>
      </c>
      <c r="L89">
        <v>-20</v>
      </c>
    </row>
    <row r="90" spans="1:12">
      <c r="A90" s="1">
        <v>10379</v>
      </c>
      <c r="B90" t="str">
        <f t="shared" si="5"/>
        <v/>
      </c>
      <c r="C90">
        <f t="shared" si="6"/>
        <v>5</v>
      </c>
      <c r="E90">
        <v>3.9</v>
      </c>
      <c r="G90">
        <f t="shared" si="7"/>
        <v>3.9</v>
      </c>
      <c r="I90">
        <v>-1.1499999999999999</v>
      </c>
      <c r="J90">
        <f t="shared" si="8"/>
        <v>5.05</v>
      </c>
      <c r="L90">
        <v>-20</v>
      </c>
    </row>
    <row r="91" spans="1:12">
      <c r="A91" s="1">
        <v>10409</v>
      </c>
      <c r="B91" t="str">
        <f t="shared" si="5"/>
        <v/>
      </c>
      <c r="C91">
        <f t="shared" si="6"/>
        <v>6</v>
      </c>
      <c r="E91">
        <v>3.92</v>
      </c>
      <c r="G91">
        <f t="shared" si="7"/>
        <v>3.92</v>
      </c>
      <c r="I91">
        <v>-2.84</v>
      </c>
      <c r="J91">
        <f t="shared" si="8"/>
        <v>6.76</v>
      </c>
      <c r="L91">
        <v>-20</v>
      </c>
    </row>
    <row r="92" spans="1:12">
      <c r="A92" s="1">
        <v>10440</v>
      </c>
      <c r="B92" t="str">
        <f t="shared" si="5"/>
        <v/>
      </c>
      <c r="C92">
        <f t="shared" si="6"/>
        <v>7</v>
      </c>
      <c r="E92">
        <v>4.12</v>
      </c>
      <c r="G92">
        <f t="shared" si="7"/>
        <v>4.12</v>
      </c>
      <c r="I92">
        <v>-1.1599999999999999</v>
      </c>
      <c r="J92">
        <f t="shared" si="8"/>
        <v>5.28</v>
      </c>
      <c r="L92">
        <v>-20</v>
      </c>
    </row>
    <row r="93" spans="1:12">
      <c r="A93" s="1">
        <v>10471</v>
      </c>
      <c r="B93" t="str">
        <f t="shared" si="5"/>
        <v/>
      </c>
      <c r="C93">
        <f t="shared" si="6"/>
        <v>8</v>
      </c>
      <c r="E93">
        <v>4.3600000000000003</v>
      </c>
      <c r="G93">
        <f t="shared" si="7"/>
        <v>4.3600000000000003</v>
      </c>
      <c r="I93">
        <v>-0.57999999999999996</v>
      </c>
      <c r="J93">
        <f t="shared" si="8"/>
        <v>4.9400000000000004</v>
      </c>
      <c r="L93">
        <v>-20</v>
      </c>
    </row>
    <row r="94" spans="1:12">
      <c r="A94" s="1">
        <v>10501</v>
      </c>
      <c r="B94" t="str">
        <f t="shared" si="5"/>
        <v/>
      </c>
      <c r="C94">
        <f t="shared" si="6"/>
        <v>9</v>
      </c>
      <c r="E94">
        <v>4.57</v>
      </c>
      <c r="G94">
        <f t="shared" si="7"/>
        <v>4.57</v>
      </c>
      <c r="I94">
        <v>0</v>
      </c>
      <c r="J94">
        <f t="shared" si="8"/>
        <v>4.57</v>
      </c>
      <c r="L94">
        <v>-20</v>
      </c>
    </row>
    <row r="95" spans="1:12">
      <c r="A95" s="1">
        <v>10532</v>
      </c>
      <c r="B95" t="str">
        <f t="shared" si="5"/>
        <v/>
      </c>
      <c r="C95">
        <f t="shared" si="6"/>
        <v>10</v>
      </c>
      <c r="E95">
        <v>4.7</v>
      </c>
      <c r="G95">
        <f t="shared" si="7"/>
        <v>4.7</v>
      </c>
      <c r="I95">
        <v>-1.1499999999999999</v>
      </c>
      <c r="J95">
        <f t="shared" si="8"/>
        <v>5.85</v>
      </c>
      <c r="L95">
        <v>-20</v>
      </c>
    </row>
    <row r="96" spans="1:12">
      <c r="A96" s="1">
        <v>10562</v>
      </c>
      <c r="B96" t="str">
        <f t="shared" si="5"/>
        <v/>
      </c>
      <c r="C96">
        <f t="shared" si="6"/>
        <v>11</v>
      </c>
      <c r="E96">
        <v>4.26</v>
      </c>
      <c r="G96">
        <f t="shared" si="7"/>
        <v>4.26</v>
      </c>
      <c r="I96">
        <v>-0.57999999999999996</v>
      </c>
      <c r="J96">
        <f t="shared" si="8"/>
        <v>4.84</v>
      </c>
      <c r="L96">
        <v>-20</v>
      </c>
    </row>
    <row r="97" spans="1:12">
      <c r="A97" s="1">
        <v>10593</v>
      </c>
      <c r="B97" t="str">
        <f t="shared" si="5"/>
        <v/>
      </c>
      <c r="C97">
        <f t="shared" si="6"/>
        <v>12</v>
      </c>
      <c r="E97">
        <v>4.26</v>
      </c>
      <c r="G97">
        <f t="shared" si="7"/>
        <v>4.26</v>
      </c>
      <c r="I97">
        <v>-1.1599999999999999</v>
      </c>
      <c r="J97">
        <f t="shared" si="8"/>
        <v>5.42</v>
      </c>
      <c r="L97">
        <v>-20</v>
      </c>
    </row>
    <row r="98" spans="1:12">
      <c r="A98" s="1">
        <v>10624</v>
      </c>
      <c r="B98" t="str">
        <f t="shared" si="5"/>
        <v xml:space="preserve">  29</v>
      </c>
      <c r="C98">
        <f t="shared" si="6"/>
        <v>1</v>
      </c>
      <c r="E98">
        <v>4.66</v>
      </c>
      <c r="G98">
        <f t="shared" si="7"/>
        <v>4.66</v>
      </c>
      <c r="I98">
        <v>-1.1599999999999999</v>
      </c>
      <c r="J98">
        <f t="shared" si="8"/>
        <v>5.82</v>
      </c>
      <c r="L98">
        <v>-20</v>
      </c>
    </row>
    <row r="99" spans="1:12">
      <c r="A99" s="1">
        <v>10652</v>
      </c>
      <c r="B99" t="str">
        <f t="shared" si="5"/>
        <v/>
      </c>
      <c r="C99">
        <f t="shared" si="6"/>
        <v>2</v>
      </c>
      <c r="E99">
        <v>4.3899999999999997</v>
      </c>
      <c r="G99">
        <f t="shared" si="7"/>
        <v>4.3899999999999997</v>
      </c>
      <c r="I99">
        <v>0</v>
      </c>
      <c r="J99">
        <f t="shared" si="8"/>
        <v>4.3899999999999997</v>
      </c>
      <c r="L99">
        <v>-20</v>
      </c>
    </row>
    <row r="100" spans="1:12">
      <c r="A100" s="1">
        <v>10683</v>
      </c>
      <c r="B100" t="str">
        <f t="shared" si="5"/>
        <v/>
      </c>
      <c r="C100">
        <f t="shared" si="6"/>
        <v>3</v>
      </c>
      <c r="E100">
        <v>4.5999999999999996</v>
      </c>
      <c r="G100">
        <f t="shared" si="7"/>
        <v>4.5999999999999996</v>
      </c>
      <c r="I100">
        <v>-0.57999999999999996</v>
      </c>
      <c r="J100">
        <f t="shared" si="8"/>
        <v>5.18</v>
      </c>
      <c r="L100">
        <v>-20</v>
      </c>
    </row>
    <row r="101" spans="1:12">
      <c r="A101" s="1">
        <v>10713</v>
      </c>
      <c r="B101" t="str">
        <f t="shared" si="5"/>
        <v/>
      </c>
      <c r="C101">
        <f t="shared" si="6"/>
        <v>4</v>
      </c>
      <c r="E101">
        <v>4.8</v>
      </c>
      <c r="G101">
        <f t="shared" si="7"/>
        <v>4.8</v>
      </c>
      <c r="I101">
        <v>-1.17</v>
      </c>
      <c r="J101">
        <f t="shared" si="8"/>
        <v>5.97</v>
      </c>
      <c r="L101">
        <v>-20</v>
      </c>
    </row>
    <row r="102" spans="1:12">
      <c r="A102" s="1">
        <v>10744</v>
      </c>
      <c r="B102" t="str">
        <f t="shared" si="5"/>
        <v/>
      </c>
      <c r="C102">
        <f t="shared" si="6"/>
        <v>5</v>
      </c>
      <c r="E102">
        <v>5.09</v>
      </c>
      <c r="G102">
        <f t="shared" si="7"/>
        <v>5.09</v>
      </c>
      <c r="I102">
        <v>-1.1599999999999999</v>
      </c>
      <c r="J102">
        <f t="shared" si="8"/>
        <v>6.25</v>
      </c>
      <c r="L102">
        <v>-20</v>
      </c>
    </row>
    <row r="103" spans="1:12">
      <c r="A103" s="1">
        <v>10774</v>
      </c>
      <c r="B103" t="str">
        <f t="shared" si="5"/>
        <v/>
      </c>
      <c r="C103">
        <f t="shared" si="6"/>
        <v>6</v>
      </c>
      <c r="E103">
        <v>4.8</v>
      </c>
      <c r="G103">
        <f t="shared" si="7"/>
        <v>4.8</v>
      </c>
      <c r="I103">
        <v>0</v>
      </c>
      <c r="J103">
        <f t="shared" si="8"/>
        <v>4.8</v>
      </c>
      <c r="L103">
        <v>-20</v>
      </c>
    </row>
    <row r="104" spans="1:12">
      <c r="A104" s="1">
        <v>10805</v>
      </c>
      <c r="B104" t="str">
        <f t="shared" si="5"/>
        <v/>
      </c>
      <c r="C104">
        <f t="shared" si="6"/>
        <v>7</v>
      </c>
      <c r="E104">
        <v>4.55</v>
      </c>
      <c r="G104">
        <f t="shared" si="7"/>
        <v>4.55</v>
      </c>
      <c r="I104">
        <v>1.17</v>
      </c>
      <c r="J104">
        <f t="shared" si="8"/>
        <v>3.38</v>
      </c>
      <c r="L104">
        <v>-20</v>
      </c>
    </row>
    <row r="105" spans="1:12">
      <c r="A105" s="1">
        <v>10836</v>
      </c>
      <c r="B105" t="str">
        <f t="shared" si="5"/>
        <v/>
      </c>
      <c r="C105">
        <f t="shared" si="6"/>
        <v>8</v>
      </c>
      <c r="E105">
        <v>4.7</v>
      </c>
      <c r="G105">
        <f t="shared" si="7"/>
        <v>4.7</v>
      </c>
      <c r="I105">
        <v>1.17</v>
      </c>
      <c r="J105">
        <f t="shared" si="8"/>
        <v>3.5300000000000002</v>
      </c>
      <c r="L105">
        <v>-20</v>
      </c>
    </row>
    <row r="106" spans="1:12">
      <c r="A106" s="1">
        <v>10866</v>
      </c>
      <c r="B106" t="str">
        <f t="shared" si="5"/>
        <v/>
      </c>
      <c r="C106">
        <f t="shared" si="6"/>
        <v>9</v>
      </c>
      <c r="E106">
        <v>4.58</v>
      </c>
      <c r="G106">
        <f t="shared" si="7"/>
        <v>4.58</v>
      </c>
      <c r="I106">
        <v>0</v>
      </c>
      <c r="J106">
        <f t="shared" si="8"/>
        <v>4.58</v>
      </c>
      <c r="L106">
        <v>18</v>
      </c>
    </row>
    <row r="107" spans="1:12">
      <c r="A107" s="1">
        <v>10897</v>
      </c>
      <c r="B107" t="str">
        <f t="shared" si="5"/>
        <v/>
      </c>
      <c r="C107">
        <f t="shared" si="6"/>
        <v>10</v>
      </c>
      <c r="E107">
        <v>4.37</v>
      </c>
      <c r="G107">
        <f t="shared" si="7"/>
        <v>4.37</v>
      </c>
      <c r="I107">
        <v>0.57999999999999996</v>
      </c>
      <c r="J107">
        <f t="shared" si="8"/>
        <v>3.79</v>
      </c>
      <c r="L107">
        <v>18</v>
      </c>
    </row>
    <row r="108" spans="1:12">
      <c r="A108" s="1">
        <v>10927</v>
      </c>
      <c r="B108" t="str">
        <f t="shared" si="5"/>
        <v/>
      </c>
      <c r="C108">
        <f t="shared" si="6"/>
        <v>11</v>
      </c>
      <c r="E108">
        <v>3.47</v>
      </c>
      <c r="G108">
        <f t="shared" si="7"/>
        <v>3.47</v>
      </c>
      <c r="I108">
        <v>0.57999999999999996</v>
      </c>
      <c r="J108">
        <f t="shared" si="8"/>
        <v>2.89</v>
      </c>
      <c r="L108">
        <v>18</v>
      </c>
    </row>
    <row r="109" spans="1:12">
      <c r="A109" s="1">
        <v>10958</v>
      </c>
      <c r="B109" t="str">
        <f t="shared" si="5"/>
        <v/>
      </c>
      <c r="C109">
        <f t="shared" si="6"/>
        <v>12</v>
      </c>
      <c r="E109">
        <v>3.03</v>
      </c>
      <c r="G109">
        <f t="shared" si="7"/>
        <v>3.03</v>
      </c>
      <c r="I109">
        <v>0.57999999999999996</v>
      </c>
      <c r="J109">
        <f t="shared" si="8"/>
        <v>2.4499999999999997</v>
      </c>
      <c r="L109">
        <v>18</v>
      </c>
    </row>
    <row r="110" spans="1:12">
      <c r="A110" s="1">
        <v>10989</v>
      </c>
      <c r="B110" t="str">
        <f t="shared" si="5"/>
        <v xml:space="preserve">  30</v>
      </c>
      <c r="C110">
        <f t="shared" si="6"/>
        <v>1</v>
      </c>
      <c r="E110">
        <v>3.39</v>
      </c>
      <c r="G110">
        <f t="shared" si="7"/>
        <v>3.39</v>
      </c>
      <c r="I110">
        <v>0</v>
      </c>
      <c r="J110">
        <f t="shared" si="8"/>
        <v>3.39</v>
      </c>
      <c r="L110">
        <v>18</v>
      </c>
    </row>
    <row r="111" spans="1:12">
      <c r="A111" s="1">
        <v>11017</v>
      </c>
      <c r="B111" t="str">
        <f t="shared" si="5"/>
        <v/>
      </c>
      <c r="C111">
        <f t="shared" si="6"/>
        <v>2</v>
      </c>
      <c r="E111">
        <v>3.36</v>
      </c>
      <c r="G111">
        <f t="shared" si="7"/>
        <v>3.36</v>
      </c>
      <c r="I111">
        <v>-0.57999999999999996</v>
      </c>
      <c r="J111">
        <f t="shared" si="8"/>
        <v>3.94</v>
      </c>
      <c r="L111">
        <v>18</v>
      </c>
    </row>
    <row r="112" spans="1:12">
      <c r="A112" s="1">
        <v>11048</v>
      </c>
      <c r="B112" t="str">
        <f t="shared" si="5"/>
        <v/>
      </c>
      <c r="C112">
        <f t="shared" si="6"/>
        <v>3</v>
      </c>
      <c r="E112">
        <v>2.95</v>
      </c>
      <c r="G112">
        <f t="shared" si="7"/>
        <v>2.95</v>
      </c>
      <c r="I112">
        <v>-0.59</v>
      </c>
      <c r="J112">
        <f t="shared" si="8"/>
        <v>3.54</v>
      </c>
      <c r="L112">
        <v>18</v>
      </c>
    </row>
    <row r="113" spans="1:12">
      <c r="A113" s="1">
        <v>11078</v>
      </c>
      <c r="B113" t="str">
        <f t="shared" si="5"/>
        <v/>
      </c>
      <c r="C113">
        <f t="shared" si="6"/>
        <v>4</v>
      </c>
      <c r="E113">
        <v>3</v>
      </c>
      <c r="G113">
        <f t="shared" si="7"/>
        <v>3</v>
      </c>
      <c r="I113">
        <v>0.59</v>
      </c>
      <c r="J113">
        <f t="shared" si="8"/>
        <v>2.41</v>
      </c>
      <c r="L113">
        <v>18</v>
      </c>
    </row>
    <row r="114" spans="1:12">
      <c r="A114" s="1">
        <v>11109</v>
      </c>
      <c r="B114" t="str">
        <f t="shared" si="5"/>
        <v/>
      </c>
      <c r="C114">
        <f t="shared" si="6"/>
        <v>5</v>
      </c>
      <c r="E114">
        <v>2.41</v>
      </c>
      <c r="G114">
        <f t="shared" si="7"/>
        <v>2.41</v>
      </c>
      <c r="I114">
        <v>-0.59</v>
      </c>
      <c r="J114">
        <f t="shared" si="8"/>
        <v>3</v>
      </c>
      <c r="L114">
        <v>18</v>
      </c>
    </row>
    <row r="115" spans="1:12">
      <c r="A115" s="1">
        <v>11139</v>
      </c>
      <c r="B115" t="str">
        <f t="shared" si="5"/>
        <v/>
      </c>
      <c r="C115">
        <f t="shared" si="6"/>
        <v>6</v>
      </c>
      <c r="E115">
        <v>1.89</v>
      </c>
      <c r="G115">
        <f t="shared" si="7"/>
        <v>1.89</v>
      </c>
      <c r="I115">
        <v>-1.75</v>
      </c>
      <c r="J115">
        <f t="shared" si="8"/>
        <v>3.6399999999999997</v>
      </c>
      <c r="L115">
        <v>18</v>
      </c>
    </row>
    <row r="116" spans="1:12">
      <c r="A116" s="1">
        <v>11170</v>
      </c>
      <c r="B116" t="str">
        <f t="shared" si="5"/>
        <v/>
      </c>
      <c r="C116">
        <f t="shared" si="6"/>
        <v>7</v>
      </c>
      <c r="E116">
        <v>1.83</v>
      </c>
      <c r="G116">
        <f t="shared" si="7"/>
        <v>1.83</v>
      </c>
      <c r="I116">
        <v>-4.05</v>
      </c>
      <c r="J116">
        <f t="shared" si="8"/>
        <v>5.88</v>
      </c>
      <c r="L116">
        <v>18</v>
      </c>
    </row>
    <row r="117" spans="1:12">
      <c r="A117" s="1">
        <v>11201</v>
      </c>
      <c r="B117" t="str">
        <f t="shared" si="5"/>
        <v/>
      </c>
      <c r="C117">
        <f t="shared" si="6"/>
        <v>8</v>
      </c>
      <c r="E117">
        <v>1.53</v>
      </c>
      <c r="G117">
        <f t="shared" si="7"/>
        <v>1.53</v>
      </c>
      <c r="I117">
        <v>-4.62</v>
      </c>
      <c r="J117">
        <f t="shared" si="8"/>
        <v>6.15</v>
      </c>
      <c r="L117">
        <v>18</v>
      </c>
    </row>
    <row r="118" spans="1:12">
      <c r="A118" s="1">
        <v>11231</v>
      </c>
      <c r="B118" t="str">
        <f t="shared" si="5"/>
        <v/>
      </c>
      <c r="C118">
        <f t="shared" si="6"/>
        <v>9</v>
      </c>
      <c r="E118">
        <v>1.77</v>
      </c>
      <c r="G118">
        <f t="shared" si="7"/>
        <v>1.77</v>
      </c>
      <c r="I118">
        <v>-4.05</v>
      </c>
      <c r="J118">
        <f t="shared" si="8"/>
        <v>5.82</v>
      </c>
      <c r="L118">
        <v>18</v>
      </c>
    </row>
    <row r="119" spans="1:12">
      <c r="A119" s="1">
        <v>11262</v>
      </c>
      <c r="B119" t="str">
        <f t="shared" si="5"/>
        <v/>
      </c>
      <c r="C119">
        <f t="shared" si="6"/>
        <v>10</v>
      </c>
      <c r="E119">
        <v>1.74</v>
      </c>
      <c r="G119">
        <f t="shared" si="7"/>
        <v>1.74</v>
      </c>
      <c r="I119">
        <v>-4.62</v>
      </c>
      <c r="J119">
        <f t="shared" si="8"/>
        <v>6.36</v>
      </c>
      <c r="L119">
        <v>18</v>
      </c>
    </row>
    <row r="120" spans="1:12">
      <c r="A120" s="1">
        <v>11292</v>
      </c>
      <c r="B120" t="str">
        <f t="shared" si="5"/>
        <v/>
      </c>
      <c r="C120">
        <f t="shared" si="6"/>
        <v>11</v>
      </c>
      <c r="E120">
        <v>1.4</v>
      </c>
      <c r="G120">
        <f t="shared" si="7"/>
        <v>1.4</v>
      </c>
      <c r="I120">
        <v>-5.2</v>
      </c>
      <c r="J120">
        <f t="shared" si="8"/>
        <v>6.6</v>
      </c>
      <c r="L120">
        <v>18</v>
      </c>
    </row>
    <row r="121" spans="1:12">
      <c r="A121" s="1">
        <v>11323</v>
      </c>
      <c r="B121" t="str">
        <f t="shared" si="5"/>
        <v/>
      </c>
      <c r="C121">
        <f t="shared" si="6"/>
        <v>12</v>
      </c>
      <c r="E121">
        <v>1.48</v>
      </c>
      <c r="G121">
        <f t="shared" si="7"/>
        <v>1.48</v>
      </c>
      <c r="I121">
        <v>-6.4</v>
      </c>
      <c r="J121">
        <f t="shared" si="8"/>
        <v>7.8800000000000008</v>
      </c>
      <c r="L121">
        <v>18</v>
      </c>
    </row>
    <row r="122" spans="1:12">
      <c r="A122" s="1">
        <v>11354</v>
      </c>
      <c r="B122" t="str">
        <f t="shared" si="5"/>
        <v xml:space="preserve">  31</v>
      </c>
      <c r="C122">
        <f t="shared" si="6"/>
        <v>1</v>
      </c>
      <c r="D122">
        <v>0.95</v>
      </c>
      <c r="E122">
        <v>1.24</v>
      </c>
      <c r="G122">
        <f>D122</f>
        <v>0.95</v>
      </c>
      <c r="I122">
        <v>-7.02</v>
      </c>
      <c r="J122">
        <f t="shared" si="8"/>
        <v>7.97</v>
      </c>
      <c r="L122">
        <v>18</v>
      </c>
    </row>
    <row r="123" spans="1:12">
      <c r="A123" s="1">
        <v>11382</v>
      </c>
      <c r="B123" t="str">
        <f t="shared" si="5"/>
        <v/>
      </c>
      <c r="C123">
        <f t="shared" si="6"/>
        <v>2</v>
      </c>
      <c r="D123">
        <v>1.21</v>
      </c>
      <c r="E123">
        <v>1.06</v>
      </c>
      <c r="G123">
        <f t="shared" ref="G123:G186" si="9">D123</f>
        <v>1.21</v>
      </c>
      <c r="I123">
        <v>-7.65</v>
      </c>
      <c r="J123">
        <f t="shared" si="8"/>
        <v>8.86</v>
      </c>
      <c r="L123">
        <v>18</v>
      </c>
    </row>
    <row r="124" spans="1:12">
      <c r="A124" s="1">
        <v>11413</v>
      </c>
      <c r="B124" t="str">
        <f t="shared" si="5"/>
        <v/>
      </c>
      <c r="C124">
        <f t="shared" si="6"/>
        <v>3</v>
      </c>
      <c r="D124">
        <v>1.47</v>
      </c>
      <c r="E124">
        <v>1.38</v>
      </c>
      <c r="G124">
        <f t="shared" si="9"/>
        <v>1.47</v>
      </c>
      <c r="I124">
        <v>-7.69</v>
      </c>
      <c r="J124">
        <f t="shared" si="8"/>
        <v>9.16</v>
      </c>
      <c r="L124">
        <v>18</v>
      </c>
    </row>
    <row r="125" spans="1:12">
      <c r="A125" s="1">
        <v>11443</v>
      </c>
      <c r="B125" t="str">
        <f t="shared" si="5"/>
        <v/>
      </c>
      <c r="C125">
        <f t="shared" si="6"/>
        <v>4</v>
      </c>
      <c r="D125">
        <v>1.31</v>
      </c>
      <c r="E125">
        <v>1.49</v>
      </c>
      <c r="G125">
        <f t="shared" si="9"/>
        <v>1.31</v>
      </c>
      <c r="I125">
        <v>-8.82</v>
      </c>
      <c r="J125">
        <f t="shared" si="8"/>
        <v>10.130000000000001</v>
      </c>
      <c r="L125">
        <v>18</v>
      </c>
    </row>
    <row r="126" spans="1:12">
      <c r="A126" s="1">
        <v>11474</v>
      </c>
      <c r="B126" t="str">
        <f t="shared" si="5"/>
        <v/>
      </c>
      <c r="C126">
        <f t="shared" si="6"/>
        <v>5</v>
      </c>
      <c r="D126">
        <v>1.01</v>
      </c>
      <c r="E126">
        <v>0.88</v>
      </c>
      <c r="G126">
        <f t="shared" si="9"/>
        <v>1.01</v>
      </c>
      <c r="I126">
        <v>-9.4700000000000006</v>
      </c>
      <c r="J126">
        <f t="shared" si="8"/>
        <v>10.48</v>
      </c>
      <c r="L126">
        <v>18</v>
      </c>
    </row>
    <row r="127" spans="1:12">
      <c r="A127" s="1">
        <v>11504</v>
      </c>
      <c r="B127" t="str">
        <f t="shared" si="5"/>
        <v/>
      </c>
      <c r="C127">
        <f t="shared" si="6"/>
        <v>6</v>
      </c>
      <c r="D127">
        <v>0.63</v>
      </c>
      <c r="E127">
        <v>0.55000000000000004</v>
      </c>
      <c r="G127">
        <f t="shared" si="9"/>
        <v>0.63</v>
      </c>
      <c r="I127">
        <v>-10.119999999999999</v>
      </c>
      <c r="J127">
        <f t="shared" si="8"/>
        <v>10.75</v>
      </c>
      <c r="L127">
        <v>18</v>
      </c>
    </row>
    <row r="128" spans="1:12">
      <c r="A128" s="1">
        <v>11535</v>
      </c>
      <c r="B128" t="str">
        <f t="shared" si="5"/>
        <v/>
      </c>
      <c r="C128">
        <f t="shared" si="6"/>
        <v>7</v>
      </c>
      <c r="D128">
        <v>0.49</v>
      </c>
      <c r="E128">
        <v>0.41</v>
      </c>
      <c r="G128">
        <f t="shared" si="9"/>
        <v>0.49</v>
      </c>
      <c r="I128">
        <v>-9.0399999999999991</v>
      </c>
      <c r="J128">
        <f t="shared" si="8"/>
        <v>9.5299999999999994</v>
      </c>
      <c r="L128">
        <v>18</v>
      </c>
    </row>
    <row r="129" spans="1:12">
      <c r="A129" s="1">
        <v>11566</v>
      </c>
      <c r="B129" t="str">
        <f t="shared" si="5"/>
        <v/>
      </c>
      <c r="C129">
        <f t="shared" si="6"/>
        <v>8</v>
      </c>
      <c r="D129">
        <v>0.6</v>
      </c>
      <c r="E129">
        <v>0.42</v>
      </c>
      <c r="G129">
        <f t="shared" si="9"/>
        <v>0.6</v>
      </c>
      <c r="I129">
        <v>-8.48</v>
      </c>
      <c r="J129">
        <f t="shared" si="8"/>
        <v>9.08</v>
      </c>
      <c r="L129">
        <v>18</v>
      </c>
    </row>
    <row r="130" spans="1:12">
      <c r="A130" s="1">
        <v>11596</v>
      </c>
      <c r="B130" t="str">
        <f t="shared" si="5"/>
        <v/>
      </c>
      <c r="C130">
        <f t="shared" si="6"/>
        <v>9</v>
      </c>
      <c r="D130">
        <v>1.22</v>
      </c>
      <c r="E130">
        <v>0.45</v>
      </c>
      <c r="G130">
        <f t="shared" si="9"/>
        <v>1.22</v>
      </c>
      <c r="I130">
        <v>-9.64</v>
      </c>
      <c r="J130">
        <f t="shared" si="8"/>
        <v>10.860000000000001</v>
      </c>
      <c r="L130">
        <v>18</v>
      </c>
    </row>
    <row r="131" spans="1:12">
      <c r="A131" s="1">
        <v>11627</v>
      </c>
      <c r="B131" t="str">
        <f t="shared" ref="B131:B194" si="10">IF(C131=1,"  "&amp;YEAR(A131)-1900,"")</f>
        <v/>
      </c>
      <c r="C131">
        <f t="shared" ref="C131:C194" si="11">MONTH(A131)</f>
        <v>10</v>
      </c>
      <c r="D131">
        <v>2.4700000000000002</v>
      </c>
      <c r="E131">
        <v>1.7</v>
      </c>
      <c r="G131">
        <f t="shared" si="9"/>
        <v>2.4700000000000002</v>
      </c>
      <c r="I131">
        <v>-9.6999999999999993</v>
      </c>
      <c r="J131">
        <f t="shared" si="8"/>
        <v>12.17</v>
      </c>
      <c r="L131">
        <v>18</v>
      </c>
    </row>
    <row r="132" spans="1:12">
      <c r="A132" s="1">
        <v>11657</v>
      </c>
      <c r="B132" t="str">
        <f t="shared" si="10"/>
        <v/>
      </c>
      <c r="C132">
        <f t="shared" si="11"/>
        <v>11</v>
      </c>
      <c r="D132">
        <v>2.23</v>
      </c>
      <c r="E132">
        <v>1.77</v>
      </c>
      <c r="G132">
        <f t="shared" si="9"/>
        <v>2.23</v>
      </c>
      <c r="I132">
        <v>-10.37</v>
      </c>
      <c r="J132">
        <f t="shared" si="8"/>
        <v>12.6</v>
      </c>
      <c r="L132">
        <v>18</v>
      </c>
    </row>
    <row r="133" spans="1:12">
      <c r="A133" s="1">
        <v>11688</v>
      </c>
      <c r="B133" t="str">
        <f t="shared" si="10"/>
        <v/>
      </c>
      <c r="C133">
        <f t="shared" si="11"/>
        <v>12</v>
      </c>
      <c r="D133">
        <v>3.25</v>
      </c>
      <c r="E133">
        <v>2.41</v>
      </c>
      <c r="G133">
        <f t="shared" si="9"/>
        <v>3.25</v>
      </c>
      <c r="I133">
        <v>-9.32</v>
      </c>
      <c r="J133">
        <f t="shared" si="8"/>
        <v>12.57</v>
      </c>
      <c r="L133">
        <v>18</v>
      </c>
    </row>
    <row r="134" spans="1:12">
      <c r="A134" s="1">
        <v>11719</v>
      </c>
      <c r="B134" t="str">
        <f t="shared" si="10"/>
        <v xml:space="preserve">  32</v>
      </c>
      <c r="C134">
        <f t="shared" si="11"/>
        <v>1</v>
      </c>
      <c r="D134">
        <v>2.68</v>
      </c>
      <c r="E134">
        <v>2.48</v>
      </c>
      <c r="G134">
        <f t="shared" si="9"/>
        <v>2.68</v>
      </c>
      <c r="I134">
        <v>-10.06</v>
      </c>
      <c r="J134">
        <f t="shared" si="8"/>
        <v>12.74</v>
      </c>
      <c r="L134">
        <v>18</v>
      </c>
    </row>
    <row r="135" spans="1:12">
      <c r="A135" s="1">
        <v>11748</v>
      </c>
      <c r="B135" t="str">
        <f t="shared" si="10"/>
        <v/>
      </c>
      <c r="C135">
        <f t="shared" si="11"/>
        <v>2</v>
      </c>
      <c r="D135">
        <v>2.66</v>
      </c>
      <c r="E135">
        <v>2.42</v>
      </c>
      <c r="G135">
        <f t="shared" si="9"/>
        <v>2.66</v>
      </c>
      <c r="I135">
        <v>-10.19</v>
      </c>
      <c r="J135">
        <f t="shared" si="8"/>
        <v>12.85</v>
      </c>
      <c r="L135">
        <v>18</v>
      </c>
    </row>
    <row r="136" spans="1:12">
      <c r="A136" s="1">
        <v>11779</v>
      </c>
      <c r="B136" t="str">
        <f t="shared" si="10"/>
        <v/>
      </c>
      <c r="C136">
        <f t="shared" si="11"/>
        <v>3</v>
      </c>
      <c r="D136">
        <v>2.08</v>
      </c>
      <c r="E136">
        <v>2.25</v>
      </c>
      <c r="G136">
        <f t="shared" si="9"/>
        <v>2.08</v>
      </c>
      <c r="I136">
        <v>-10.26</v>
      </c>
      <c r="J136">
        <f t="shared" si="8"/>
        <v>12.34</v>
      </c>
      <c r="L136">
        <v>18</v>
      </c>
    </row>
    <row r="137" spans="1:12">
      <c r="A137" s="1">
        <v>11809</v>
      </c>
      <c r="B137" t="str">
        <f t="shared" si="10"/>
        <v/>
      </c>
      <c r="C137">
        <f t="shared" si="11"/>
        <v>4</v>
      </c>
      <c r="D137">
        <v>0.77</v>
      </c>
      <c r="E137">
        <v>1.1100000000000001</v>
      </c>
      <c r="G137">
        <f t="shared" si="9"/>
        <v>0.77</v>
      </c>
      <c r="I137">
        <v>-10.32</v>
      </c>
      <c r="J137">
        <f t="shared" si="8"/>
        <v>11.09</v>
      </c>
      <c r="L137">
        <v>18</v>
      </c>
    </row>
    <row r="138" spans="1:12">
      <c r="A138" s="1">
        <v>11840</v>
      </c>
      <c r="B138" t="str">
        <f t="shared" si="10"/>
        <v/>
      </c>
      <c r="C138">
        <f t="shared" si="11"/>
        <v>5</v>
      </c>
      <c r="D138">
        <v>0.43</v>
      </c>
      <c r="E138">
        <v>0.31</v>
      </c>
      <c r="G138">
        <f t="shared" si="9"/>
        <v>0.43</v>
      </c>
      <c r="I138">
        <v>-10.46</v>
      </c>
      <c r="J138">
        <f t="shared" si="8"/>
        <v>10.89</v>
      </c>
      <c r="L138">
        <v>18</v>
      </c>
    </row>
    <row r="139" spans="1:12">
      <c r="A139" s="1">
        <v>11870</v>
      </c>
      <c r="B139" t="str">
        <f t="shared" si="10"/>
        <v/>
      </c>
      <c r="C139">
        <f t="shared" si="11"/>
        <v>6</v>
      </c>
      <c r="D139">
        <v>0.41</v>
      </c>
      <c r="E139">
        <v>0.34</v>
      </c>
      <c r="G139">
        <f t="shared" si="9"/>
        <v>0.41</v>
      </c>
      <c r="I139">
        <v>-9.93</v>
      </c>
      <c r="J139">
        <f t="shared" si="8"/>
        <v>10.34</v>
      </c>
      <c r="L139">
        <v>18</v>
      </c>
    </row>
    <row r="140" spans="1:12">
      <c r="A140" s="1">
        <v>11901</v>
      </c>
      <c r="B140" t="str">
        <f t="shared" si="10"/>
        <v/>
      </c>
      <c r="C140">
        <f t="shared" si="11"/>
        <v>7</v>
      </c>
      <c r="D140">
        <v>0.42</v>
      </c>
      <c r="E140">
        <v>0.22</v>
      </c>
      <c r="G140">
        <f t="shared" si="9"/>
        <v>0.42</v>
      </c>
      <c r="I140">
        <v>-9.93</v>
      </c>
      <c r="J140">
        <f t="shared" si="8"/>
        <v>10.35</v>
      </c>
      <c r="L140">
        <v>18</v>
      </c>
    </row>
    <row r="141" spans="1:12">
      <c r="A141" s="1">
        <v>11932</v>
      </c>
      <c r="B141" t="str">
        <f t="shared" si="10"/>
        <v/>
      </c>
      <c r="C141">
        <f t="shared" si="11"/>
        <v>8</v>
      </c>
      <c r="D141">
        <v>0.44</v>
      </c>
      <c r="E141">
        <v>0.14000000000000001</v>
      </c>
      <c r="G141">
        <f t="shared" si="9"/>
        <v>0.44</v>
      </c>
      <c r="I141">
        <v>-10.6</v>
      </c>
      <c r="J141">
        <f t="shared" si="8"/>
        <v>11.04</v>
      </c>
      <c r="L141">
        <v>18</v>
      </c>
    </row>
    <row r="142" spans="1:12">
      <c r="A142" s="1">
        <v>11962</v>
      </c>
      <c r="B142" t="str">
        <f t="shared" si="10"/>
        <v/>
      </c>
      <c r="C142">
        <f t="shared" si="11"/>
        <v>9</v>
      </c>
      <c r="D142">
        <v>0.23</v>
      </c>
      <c r="E142">
        <v>0.03</v>
      </c>
      <c r="G142">
        <f t="shared" si="9"/>
        <v>0.23</v>
      </c>
      <c r="I142">
        <v>-10.67</v>
      </c>
      <c r="J142">
        <f t="shared" si="8"/>
        <v>10.9</v>
      </c>
      <c r="L142">
        <v>18</v>
      </c>
    </row>
    <row r="143" spans="1:12">
      <c r="A143" s="1">
        <v>11993</v>
      </c>
      <c r="B143" t="str">
        <f t="shared" si="10"/>
        <v/>
      </c>
      <c r="C143">
        <f t="shared" si="11"/>
        <v>10</v>
      </c>
      <c r="D143">
        <v>0.18</v>
      </c>
      <c r="E143">
        <v>0.01</v>
      </c>
      <c r="G143">
        <f t="shared" si="9"/>
        <v>0.18</v>
      </c>
      <c r="I143">
        <v>-10.74</v>
      </c>
      <c r="J143">
        <f t="shared" ref="J143:J206" si="12">G143-I143</f>
        <v>10.92</v>
      </c>
      <c r="L143">
        <v>18</v>
      </c>
    </row>
    <row r="144" spans="1:12">
      <c r="A144" s="1">
        <v>12023</v>
      </c>
      <c r="B144" t="str">
        <f t="shared" si="10"/>
        <v/>
      </c>
      <c r="C144">
        <f t="shared" si="11"/>
        <v>11</v>
      </c>
      <c r="D144">
        <v>0.18</v>
      </c>
      <c r="E144">
        <v>0.01</v>
      </c>
      <c r="G144">
        <f t="shared" si="9"/>
        <v>0.18</v>
      </c>
      <c r="I144">
        <v>-10.199999999999999</v>
      </c>
      <c r="J144">
        <f t="shared" si="12"/>
        <v>10.379999999999999</v>
      </c>
      <c r="L144">
        <v>18</v>
      </c>
    </row>
    <row r="145" spans="1:12">
      <c r="A145" s="1">
        <v>12054</v>
      </c>
      <c r="B145" t="str">
        <f t="shared" si="10"/>
        <v/>
      </c>
      <c r="C145">
        <f t="shared" si="11"/>
        <v>12</v>
      </c>
      <c r="D145">
        <v>0.09</v>
      </c>
      <c r="E145">
        <v>0.04</v>
      </c>
      <c r="G145">
        <f t="shared" si="9"/>
        <v>0.09</v>
      </c>
      <c r="I145">
        <v>-10.27</v>
      </c>
      <c r="J145">
        <f t="shared" si="12"/>
        <v>10.36</v>
      </c>
      <c r="L145">
        <v>18</v>
      </c>
    </row>
    <row r="146" spans="1:12">
      <c r="A146" s="1">
        <v>12085</v>
      </c>
      <c r="B146" t="str">
        <f t="shared" si="10"/>
        <v xml:space="preserve">  33</v>
      </c>
      <c r="C146">
        <f t="shared" si="11"/>
        <v>1</v>
      </c>
      <c r="D146">
        <v>0.21</v>
      </c>
      <c r="E146">
        <v>7.0000000000000007E-2</v>
      </c>
      <c r="G146">
        <f t="shared" si="9"/>
        <v>0.21</v>
      </c>
      <c r="I146">
        <v>-9.7899999999999991</v>
      </c>
      <c r="J146">
        <f t="shared" si="12"/>
        <v>10</v>
      </c>
      <c r="L146">
        <v>18</v>
      </c>
    </row>
    <row r="147" spans="1:12">
      <c r="A147" s="1">
        <v>12113</v>
      </c>
      <c r="B147" t="str">
        <f t="shared" si="10"/>
        <v/>
      </c>
      <c r="C147">
        <f t="shared" si="11"/>
        <v>2</v>
      </c>
      <c r="D147">
        <v>0.49</v>
      </c>
      <c r="E147">
        <v>0.01</v>
      </c>
      <c r="G147">
        <f t="shared" si="9"/>
        <v>0.49</v>
      </c>
      <c r="I147">
        <v>-9.93</v>
      </c>
      <c r="J147">
        <f t="shared" si="12"/>
        <v>10.42</v>
      </c>
      <c r="L147">
        <v>18</v>
      </c>
    </row>
    <row r="148" spans="1:12">
      <c r="A148" s="1">
        <v>12144</v>
      </c>
      <c r="B148" t="str">
        <f t="shared" si="10"/>
        <v/>
      </c>
      <c r="C148">
        <f t="shared" si="11"/>
        <v>3</v>
      </c>
      <c r="D148">
        <v>2.29</v>
      </c>
      <c r="E148">
        <v>1.34</v>
      </c>
      <c r="G148">
        <f t="shared" si="9"/>
        <v>2.29</v>
      </c>
      <c r="I148">
        <v>-10</v>
      </c>
      <c r="J148">
        <f t="shared" si="12"/>
        <v>12.29</v>
      </c>
      <c r="L148">
        <v>18</v>
      </c>
    </row>
    <row r="149" spans="1:12">
      <c r="A149" s="1">
        <v>12174</v>
      </c>
      <c r="B149" t="str">
        <f t="shared" si="10"/>
        <v/>
      </c>
      <c r="C149">
        <f t="shared" si="11"/>
        <v>4</v>
      </c>
      <c r="D149">
        <v>0.56999999999999995</v>
      </c>
      <c r="E149">
        <v>0.45</v>
      </c>
      <c r="G149">
        <f t="shared" si="9"/>
        <v>0.56999999999999995</v>
      </c>
      <c r="I149">
        <v>-9.35</v>
      </c>
      <c r="J149">
        <f t="shared" si="12"/>
        <v>9.92</v>
      </c>
      <c r="L149">
        <v>-20</v>
      </c>
    </row>
    <row r="150" spans="1:12">
      <c r="A150" s="1">
        <v>12205</v>
      </c>
      <c r="B150" t="str">
        <f t="shared" si="10"/>
        <v/>
      </c>
      <c r="C150">
        <f t="shared" si="11"/>
        <v>5</v>
      </c>
      <c r="D150">
        <v>0.42</v>
      </c>
      <c r="E150">
        <v>0.28999999999999998</v>
      </c>
      <c r="G150">
        <f t="shared" si="9"/>
        <v>0.42</v>
      </c>
      <c r="I150">
        <v>-8.0299999999999994</v>
      </c>
      <c r="J150">
        <f t="shared" si="12"/>
        <v>8.4499999999999993</v>
      </c>
      <c r="L150">
        <v>-20</v>
      </c>
    </row>
    <row r="151" spans="1:12">
      <c r="A151" s="1">
        <v>12235</v>
      </c>
      <c r="B151" t="str">
        <f t="shared" si="10"/>
        <v/>
      </c>
      <c r="C151">
        <f t="shared" si="11"/>
        <v>6</v>
      </c>
      <c r="D151">
        <v>0.27</v>
      </c>
      <c r="E151">
        <v>7.0000000000000007E-2</v>
      </c>
      <c r="G151">
        <f t="shared" si="9"/>
        <v>0.27</v>
      </c>
      <c r="I151">
        <v>-6.62</v>
      </c>
      <c r="J151">
        <f t="shared" si="12"/>
        <v>6.8900000000000006</v>
      </c>
      <c r="L151">
        <v>-20</v>
      </c>
    </row>
    <row r="152" spans="1:12">
      <c r="A152" s="1">
        <v>12266</v>
      </c>
      <c r="B152" t="str">
        <f t="shared" si="10"/>
        <v/>
      </c>
      <c r="C152">
        <f t="shared" si="11"/>
        <v>7</v>
      </c>
      <c r="D152">
        <v>0.37</v>
      </c>
      <c r="E152">
        <v>0.19</v>
      </c>
      <c r="G152">
        <f t="shared" si="9"/>
        <v>0.37</v>
      </c>
      <c r="I152">
        <v>-3.68</v>
      </c>
      <c r="J152">
        <f t="shared" si="12"/>
        <v>4.05</v>
      </c>
      <c r="L152">
        <v>-20</v>
      </c>
    </row>
    <row r="153" spans="1:12">
      <c r="A153" s="1">
        <v>12297</v>
      </c>
      <c r="B153" t="str">
        <f t="shared" si="10"/>
        <v/>
      </c>
      <c r="C153">
        <f t="shared" si="11"/>
        <v>8</v>
      </c>
      <c r="D153">
        <v>0.21</v>
      </c>
      <c r="E153">
        <v>0.01</v>
      </c>
      <c r="G153">
        <f t="shared" si="9"/>
        <v>0.21</v>
      </c>
      <c r="I153">
        <v>-2.2200000000000002</v>
      </c>
      <c r="J153">
        <f t="shared" si="12"/>
        <v>2.4300000000000002</v>
      </c>
      <c r="L153">
        <v>-20</v>
      </c>
    </row>
    <row r="154" spans="1:12">
      <c r="A154" s="1">
        <v>12327</v>
      </c>
      <c r="B154" t="str">
        <f t="shared" si="10"/>
        <v/>
      </c>
      <c r="C154">
        <f t="shared" si="11"/>
        <v>9</v>
      </c>
      <c r="D154">
        <v>0.1</v>
      </c>
      <c r="E154">
        <v>0.04</v>
      </c>
      <c r="G154">
        <f t="shared" si="9"/>
        <v>0.1</v>
      </c>
      <c r="I154">
        <v>-1.49</v>
      </c>
      <c r="J154">
        <f t="shared" si="12"/>
        <v>1.59</v>
      </c>
      <c r="L154">
        <v>-20</v>
      </c>
    </row>
    <row r="155" spans="1:12">
      <c r="A155" s="1">
        <v>12358</v>
      </c>
      <c r="B155" t="str">
        <f t="shared" si="10"/>
        <v/>
      </c>
      <c r="C155">
        <f t="shared" si="11"/>
        <v>10</v>
      </c>
      <c r="D155">
        <v>0.16</v>
      </c>
      <c r="E155">
        <v>0.09</v>
      </c>
      <c r="G155">
        <f t="shared" si="9"/>
        <v>0.16</v>
      </c>
      <c r="I155">
        <v>-0.75</v>
      </c>
      <c r="J155">
        <f t="shared" si="12"/>
        <v>0.91</v>
      </c>
      <c r="L155">
        <v>-20</v>
      </c>
    </row>
    <row r="156" spans="1:12">
      <c r="A156" s="1">
        <v>12388</v>
      </c>
      <c r="B156" t="str">
        <f t="shared" si="10"/>
        <v/>
      </c>
      <c r="C156">
        <f t="shared" si="11"/>
        <v>11</v>
      </c>
      <c r="D156">
        <v>0.42</v>
      </c>
      <c r="E156">
        <v>0.22</v>
      </c>
      <c r="G156">
        <f t="shared" si="9"/>
        <v>0.42</v>
      </c>
      <c r="I156">
        <v>0</v>
      </c>
      <c r="J156">
        <f t="shared" si="12"/>
        <v>0.42</v>
      </c>
      <c r="L156">
        <v>-20</v>
      </c>
    </row>
    <row r="157" spans="1:12">
      <c r="A157" s="1">
        <v>12419</v>
      </c>
      <c r="B157" t="str">
        <f t="shared" si="10"/>
        <v/>
      </c>
      <c r="C157">
        <f t="shared" si="11"/>
        <v>12</v>
      </c>
      <c r="D157">
        <v>0.7</v>
      </c>
      <c r="E157">
        <v>0.28999999999999998</v>
      </c>
      <c r="G157">
        <f t="shared" si="9"/>
        <v>0.7</v>
      </c>
      <c r="I157">
        <v>0.76</v>
      </c>
      <c r="J157">
        <f t="shared" si="12"/>
        <v>-6.0000000000000053E-2</v>
      </c>
      <c r="L157">
        <v>-20</v>
      </c>
    </row>
    <row r="158" spans="1:12">
      <c r="A158" s="1">
        <v>12450</v>
      </c>
      <c r="B158" t="str">
        <f t="shared" si="10"/>
        <v xml:space="preserve">  34</v>
      </c>
      <c r="C158">
        <f t="shared" si="11"/>
        <v>1</v>
      </c>
      <c r="D158">
        <v>0.67</v>
      </c>
      <c r="E158">
        <v>0.25</v>
      </c>
      <c r="G158">
        <f t="shared" si="9"/>
        <v>0.67</v>
      </c>
      <c r="I158">
        <v>2.33</v>
      </c>
      <c r="J158">
        <f t="shared" si="12"/>
        <v>-1.6600000000000001</v>
      </c>
      <c r="L158">
        <v>-20</v>
      </c>
    </row>
    <row r="159" spans="1:12">
      <c r="A159" s="1">
        <v>12478</v>
      </c>
      <c r="B159" t="str">
        <f t="shared" si="10"/>
        <v/>
      </c>
      <c r="C159">
        <f t="shared" si="11"/>
        <v>2</v>
      </c>
      <c r="D159">
        <v>0.63</v>
      </c>
      <c r="E159">
        <v>0.08</v>
      </c>
      <c r="G159">
        <f t="shared" si="9"/>
        <v>0.63</v>
      </c>
      <c r="I159">
        <v>4.72</v>
      </c>
      <c r="J159">
        <f t="shared" si="12"/>
        <v>-4.09</v>
      </c>
      <c r="L159">
        <v>-20</v>
      </c>
    </row>
    <row r="160" spans="1:12">
      <c r="A160" s="1">
        <v>12509</v>
      </c>
      <c r="B160" t="str">
        <f t="shared" si="10"/>
        <v/>
      </c>
      <c r="C160">
        <f t="shared" si="11"/>
        <v>3</v>
      </c>
      <c r="D160">
        <v>0.27</v>
      </c>
      <c r="E160">
        <v>0.01</v>
      </c>
      <c r="G160">
        <f t="shared" si="9"/>
        <v>0.27</v>
      </c>
      <c r="I160">
        <v>5.56</v>
      </c>
      <c r="J160">
        <f t="shared" si="12"/>
        <v>-5.2899999999999991</v>
      </c>
      <c r="L160">
        <v>-20</v>
      </c>
    </row>
    <row r="161" spans="1:12">
      <c r="A161" s="1">
        <v>12539</v>
      </c>
      <c r="B161" t="str">
        <f t="shared" si="10"/>
        <v/>
      </c>
      <c r="C161">
        <f t="shared" si="11"/>
        <v>4</v>
      </c>
      <c r="D161">
        <v>0.18</v>
      </c>
      <c r="G161">
        <f t="shared" si="9"/>
        <v>0.18</v>
      </c>
      <c r="I161">
        <v>5.56</v>
      </c>
      <c r="J161">
        <f t="shared" si="12"/>
        <v>-5.38</v>
      </c>
      <c r="L161">
        <v>-20</v>
      </c>
    </row>
    <row r="162" spans="1:12">
      <c r="A162" s="1">
        <v>12570</v>
      </c>
      <c r="B162" t="str">
        <f t="shared" si="10"/>
        <v/>
      </c>
      <c r="C162">
        <f t="shared" si="11"/>
        <v>5</v>
      </c>
      <c r="D162">
        <v>0.14000000000000001</v>
      </c>
      <c r="G162">
        <f t="shared" si="9"/>
        <v>0.14000000000000001</v>
      </c>
      <c r="I162">
        <v>5.56</v>
      </c>
      <c r="J162">
        <f t="shared" si="12"/>
        <v>-5.42</v>
      </c>
      <c r="L162">
        <v>-20</v>
      </c>
    </row>
    <row r="163" spans="1:12">
      <c r="A163" s="1">
        <v>12600</v>
      </c>
      <c r="B163" t="str">
        <f t="shared" si="10"/>
        <v/>
      </c>
      <c r="C163">
        <f t="shared" si="11"/>
        <v>6</v>
      </c>
      <c r="D163">
        <v>7.0000000000000007E-2</v>
      </c>
      <c r="G163">
        <f t="shared" si="9"/>
        <v>7.0000000000000007E-2</v>
      </c>
      <c r="I163">
        <v>5.51</v>
      </c>
      <c r="J163">
        <f t="shared" si="12"/>
        <v>-5.4399999999999995</v>
      </c>
      <c r="L163">
        <v>-20</v>
      </c>
    </row>
    <row r="164" spans="1:12">
      <c r="A164" s="1">
        <v>12631</v>
      </c>
      <c r="B164" t="str">
        <f t="shared" si="10"/>
        <v/>
      </c>
      <c r="C164">
        <f t="shared" si="11"/>
        <v>7</v>
      </c>
      <c r="D164">
        <v>7.0000000000000007E-2</v>
      </c>
      <c r="G164">
        <f t="shared" si="9"/>
        <v>7.0000000000000007E-2</v>
      </c>
      <c r="I164">
        <v>2.29</v>
      </c>
      <c r="J164">
        <f t="shared" si="12"/>
        <v>-2.2200000000000002</v>
      </c>
      <c r="L164">
        <v>-20</v>
      </c>
    </row>
    <row r="165" spans="1:12">
      <c r="A165" s="1">
        <v>12662</v>
      </c>
      <c r="B165" t="str">
        <f t="shared" si="10"/>
        <v/>
      </c>
      <c r="C165">
        <f t="shared" si="11"/>
        <v>8</v>
      </c>
      <c r="D165">
        <v>0.2</v>
      </c>
      <c r="G165">
        <f t="shared" si="9"/>
        <v>0.2</v>
      </c>
      <c r="I165">
        <v>1.52</v>
      </c>
      <c r="J165">
        <f t="shared" si="12"/>
        <v>-1.32</v>
      </c>
      <c r="L165">
        <v>-20</v>
      </c>
    </row>
    <row r="166" spans="1:12">
      <c r="A166" s="1">
        <v>12692</v>
      </c>
      <c r="B166" t="str">
        <f t="shared" si="10"/>
        <v/>
      </c>
      <c r="C166">
        <f t="shared" si="11"/>
        <v>9</v>
      </c>
      <c r="D166">
        <v>0.27</v>
      </c>
      <c r="G166">
        <f t="shared" si="9"/>
        <v>0.27</v>
      </c>
      <c r="I166">
        <v>3.03</v>
      </c>
      <c r="J166">
        <f t="shared" si="12"/>
        <v>-2.76</v>
      </c>
      <c r="L166">
        <v>-20</v>
      </c>
    </row>
    <row r="167" spans="1:12">
      <c r="A167" s="1">
        <v>12723</v>
      </c>
      <c r="B167" t="str">
        <f t="shared" si="10"/>
        <v/>
      </c>
      <c r="C167">
        <f t="shared" si="11"/>
        <v>10</v>
      </c>
      <c r="D167">
        <v>0.21</v>
      </c>
      <c r="G167">
        <f t="shared" si="9"/>
        <v>0.21</v>
      </c>
      <c r="I167">
        <v>2.27</v>
      </c>
      <c r="J167">
        <f t="shared" si="12"/>
        <v>-2.06</v>
      </c>
      <c r="L167">
        <v>-20</v>
      </c>
    </row>
    <row r="168" spans="1:12">
      <c r="A168" s="1">
        <v>12753</v>
      </c>
      <c r="B168" t="str">
        <f t="shared" si="10"/>
        <v/>
      </c>
      <c r="C168">
        <f t="shared" si="11"/>
        <v>11</v>
      </c>
      <c r="D168">
        <v>0.22</v>
      </c>
      <c r="G168">
        <f t="shared" si="9"/>
        <v>0.22</v>
      </c>
      <c r="I168">
        <v>2.27</v>
      </c>
      <c r="J168">
        <f t="shared" si="12"/>
        <v>-2.0499999999999998</v>
      </c>
      <c r="L168">
        <v>-20</v>
      </c>
    </row>
    <row r="169" spans="1:12">
      <c r="A169" s="1">
        <v>12784</v>
      </c>
      <c r="B169" t="str">
        <f t="shared" si="10"/>
        <v/>
      </c>
      <c r="C169">
        <f t="shared" si="11"/>
        <v>12</v>
      </c>
      <c r="D169">
        <v>0.14000000000000001</v>
      </c>
      <c r="G169">
        <f t="shared" si="9"/>
        <v>0.14000000000000001</v>
      </c>
      <c r="I169">
        <v>1.52</v>
      </c>
      <c r="J169">
        <f t="shared" si="12"/>
        <v>-1.38</v>
      </c>
      <c r="L169">
        <v>-20</v>
      </c>
    </row>
    <row r="170" spans="1:12">
      <c r="A170" s="1">
        <v>12815</v>
      </c>
      <c r="B170" t="str">
        <f t="shared" si="10"/>
        <v xml:space="preserve">  35</v>
      </c>
      <c r="C170">
        <f t="shared" si="11"/>
        <v>1</v>
      </c>
      <c r="D170">
        <v>0.14000000000000001</v>
      </c>
      <c r="G170">
        <f t="shared" si="9"/>
        <v>0.14000000000000001</v>
      </c>
      <c r="I170">
        <v>3.03</v>
      </c>
      <c r="J170">
        <f t="shared" si="12"/>
        <v>-2.8899999999999997</v>
      </c>
      <c r="L170">
        <v>-20</v>
      </c>
    </row>
    <row r="171" spans="1:12">
      <c r="A171" s="1">
        <v>12843</v>
      </c>
      <c r="B171" t="str">
        <f t="shared" si="10"/>
        <v/>
      </c>
      <c r="C171">
        <f t="shared" si="11"/>
        <v>2</v>
      </c>
      <c r="D171">
        <v>0.11</v>
      </c>
      <c r="G171">
        <f t="shared" si="9"/>
        <v>0.11</v>
      </c>
      <c r="I171">
        <v>3.01</v>
      </c>
      <c r="J171">
        <f t="shared" si="12"/>
        <v>-2.9</v>
      </c>
      <c r="L171">
        <v>-20</v>
      </c>
    </row>
    <row r="172" spans="1:12">
      <c r="A172" s="1">
        <v>12874</v>
      </c>
      <c r="B172" t="str">
        <f t="shared" si="10"/>
        <v/>
      </c>
      <c r="C172">
        <f t="shared" si="11"/>
        <v>3</v>
      </c>
      <c r="D172">
        <v>0.15</v>
      </c>
      <c r="G172">
        <f t="shared" si="9"/>
        <v>0.15</v>
      </c>
      <c r="I172">
        <v>3.01</v>
      </c>
      <c r="J172">
        <f t="shared" si="12"/>
        <v>-2.86</v>
      </c>
      <c r="L172">
        <v>-20</v>
      </c>
    </row>
    <row r="173" spans="1:12">
      <c r="A173" s="1">
        <v>12904</v>
      </c>
      <c r="B173" t="str">
        <f t="shared" si="10"/>
        <v/>
      </c>
      <c r="C173">
        <f t="shared" si="11"/>
        <v>4</v>
      </c>
      <c r="D173">
        <v>0.17</v>
      </c>
      <c r="G173">
        <f t="shared" si="9"/>
        <v>0.17</v>
      </c>
      <c r="I173">
        <v>3.76</v>
      </c>
      <c r="J173">
        <f t="shared" si="12"/>
        <v>-3.59</v>
      </c>
      <c r="L173">
        <v>-20</v>
      </c>
    </row>
    <row r="174" spans="1:12">
      <c r="A174" s="1">
        <v>12935</v>
      </c>
      <c r="B174" t="str">
        <f t="shared" si="10"/>
        <v/>
      </c>
      <c r="C174">
        <f t="shared" si="11"/>
        <v>5</v>
      </c>
      <c r="D174">
        <v>0.15</v>
      </c>
      <c r="G174">
        <f t="shared" si="9"/>
        <v>0.15</v>
      </c>
      <c r="I174">
        <v>3.76</v>
      </c>
      <c r="J174">
        <f t="shared" si="12"/>
        <v>-3.61</v>
      </c>
      <c r="L174">
        <v>-20</v>
      </c>
    </row>
    <row r="175" spans="1:12">
      <c r="A175" s="1">
        <v>12965</v>
      </c>
      <c r="B175" t="str">
        <f t="shared" si="10"/>
        <v/>
      </c>
      <c r="C175">
        <f t="shared" si="11"/>
        <v>6</v>
      </c>
      <c r="D175">
        <v>0.13</v>
      </c>
      <c r="G175">
        <f t="shared" si="9"/>
        <v>0.13</v>
      </c>
      <c r="I175">
        <v>2.2400000000000002</v>
      </c>
      <c r="J175">
        <f t="shared" si="12"/>
        <v>-2.1100000000000003</v>
      </c>
      <c r="L175">
        <v>-20</v>
      </c>
    </row>
    <row r="176" spans="1:12">
      <c r="A176" s="1">
        <v>12996</v>
      </c>
      <c r="B176" t="str">
        <f t="shared" si="10"/>
        <v/>
      </c>
      <c r="C176">
        <f t="shared" si="11"/>
        <v>7</v>
      </c>
      <c r="D176">
        <v>7.0000000000000007E-2</v>
      </c>
      <c r="G176">
        <f t="shared" si="9"/>
        <v>7.0000000000000007E-2</v>
      </c>
      <c r="I176">
        <v>2.2400000000000002</v>
      </c>
      <c r="J176">
        <f t="shared" si="12"/>
        <v>-2.1700000000000004</v>
      </c>
      <c r="L176">
        <v>-20</v>
      </c>
    </row>
    <row r="177" spans="1:12">
      <c r="A177" s="1">
        <v>13027</v>
      </c>
      <c r="B177" t="str">
        <f t="shared" si="10"/>
        <v/>
      </c>
      <c r="C177">
        <f t="shared" si="11"/>
        <v>8</v>
      </c>
      <c r="D177">
        <v>0.1</v>
      </c>
      <c r="G177">
        <f t="shared" si="9"/>
        <v>0.1</v>
      </c>
      <c r="I177">
        <v>2.2400000000000002</v>
      </c>
      <c r="J177">
        <f t="shared" si="12"/>
        <v>-2.14</v>
      </c>
      <c r="L177">
        <v>-20</v>
      </c>
    </row>
    <row r="178" spans="1:12">
      <c r="A178" s="1">
        <v>13057</v>
      </c>
      <c r="B178" t="str">
        <f t="shared" si="10"/>
        <v/>
      </c>
      <c r="C178">
        <f t="shared" si="11"/>
        <v>9</v>
      </c>
      <c r="D178">
        <v>0.21</v>
      </c>
      <c r="G178">
        <f t="shared" si="9"/>
        <v>0.21</v>
      </c>
      <c r="I178">
        <v>0.74</v>
      </c>
      <c r="J178">
        <f t="shared" si="12"/>
        <v>-0.53</v>
      </c>
      <c r="L178">
        <v>-20</v>
      </c>
    </row>
    <row r="179" spans="1:12">
      <c r="A179" s="1">
        <v>13088</v>
      </c>
      <c r="B179" t="str">
        <f t="shared" si="10"/>
        <v/>
      </c>
      <c r="C179">
        <f t="shared" si="11"/>
        <v>10</v>
      </c>
      <c r="D179">
        <v>0.19</v>
      </c>
      <c r="G179">
        <f t="shared" si="9"/>
        <v>0.19</v>
      </c>
      <c r="I179">
        <v>1.48</v>
      </c>
      <c r="J179">
        <f t="shared" si="12"/>
        <v>-1.29</v>
      </c>
      <c r="L179">
        <v>-20</v>
      </c>
    </row>
    <row r="180" spans="1:12">
      <c r="A180" s="1">
        <v>13118</v>
      </c>
      <c r="B180" t="str">
        <f t="shared" si="10"/>
        <v/>
      </c>
      <c r="C180">
        <f t="shared" si="11"/>
        <v>11</v>
      </c>
      <c r="D180">
        <v>0.14000000000000001</v>
      </c>
      <c r="G180">
        <f t="shared" si="9"/>
        <v>0.14000000000000001</v>
      </c>
      <c r="I180">
        <v>2.2200000000000002</v>
      </c>
      <c r="J180">
        <f t="shared" si="12"/>
        <v>-2.08</v>
      </c>
      <c r="L180">
        <v>-20</v>
      </c>
    </row>
    <row r="181" spans="1:12">
      <c r="A181" s="1">
        <v>13149</v>
      </c>
      <c r="B181" t="str">
        <f t="shared" si="10"/>
        <v/>
      </c>
      <c r="C181">
        <f t="shared" si="11"/>
        <v>12</v>
      </c>
      <c r="D181">
        <v>0.09</v>
      </c>
      <c r="G181">
        <f t="shared" si="9"/>
        <v>0.09</v>
      </c>
      <c r="I181">
        <v>2.99</v>
      </c>
      <c r="J181">
        <f t="shared" si="12"/>
        <v>-2.9000000000000004</v>
      </c>
      <c r="L181">
        <v>-20</v>
      </c>
    </row>
    <row r="182" spans="1:12">
      <c r="A182" s="1">
        <v>13180</v>
      </c>
      <c r="B182" t="str">
        <f t="shared" si="10"/>
        <v xml:space="preserve">  36</v>
      </c>
      <c r="C182">
        <f t="shared" si="11"/>
        <v>1</v>
      </c>
      <c r="D182">
        <v>0.1</v>
      </c>
      <c r="G182">
        <f t="shared" si="9"/>
        <v>0.1</v>
      </c>
      <c r="I182">
        <v>1.47</v>
      </c>
      <c r="J182">
        <f t="shared" si="12"/>
        <v>-1.3699999999999999</v>
      </c>
      <c r="L182">
        <v>-20</v>
      </c>
    </row>
    <row r="183" spans="1:12">
      <c r="A183" s="1">
        <v>13209</v>
      </c>
      <c r="B183" t="str">
        <f t="shared" si="10"/>
        <v/>
      </c>
      <c r="C183">
        <f t="shared" si="11"/>
        <v>2</v>
      </c>
      <c r="D183">
        <v>0.08</v>
      </c>
      <c r="G183">
        <f t="shared" si="9"/>
        <v>0.08</v>
      </c>
      <c r="I183">
        <v>0.73</v>
      </c>
      <c r="J183">
        <f t="shared" si="12"/>
        <v>-0.65</v>
      </c>
      <c r="L183">
        <v>-20</v>
      </c>
    </row>
    <row r="184" spans="1:12">
      <c r="A184" s="1">
        <v>13240</v>
      </c>
      <c r="B184" t="str">
        <f t="shared" si="10"/>
        <v/>
      </c>
      <c r="C184">
        <f t="shared" si="11"/>
        <v>3</v>
      </c>
      <c r="D184">
        <v>0.11</v>
      </c>
      <c r="G184">
        <f t="shared" si="9"/>
        <v>0.11</v>
      </c>
      <c r="I184">
        <v>0</v>
      </c>
      <c r="J184">
        <f t="shared" si="12"/>
        <v>0.11</v>
      </c>
      <c r="L184">
        <v>-20</v>
      </c>
    </row>
    <row r="185" spans="1:12">
      <c r="A185" s="1">
        <v>13270</v>
      </c>
      <c r="B185" t="str">
        <f t="shared" si="10"/>
        <v/>
      </c>
      <c r="C185">
        <f t="shared" si="11"/>
        <v>4</v>
      </c>
      <c r="D185">
        <v>0.1</v>
      </c>
      <c r="G185">
        <f t="shared" si="9"/>
        <v>0.1</v>
      </c>
      <c r="I185">
        <v>-0.72</v>
      </c>
      <c r="J185">
        <f t="shared" si="12"/>
        <v>0.82</v>
      </c>
      <c r="L185">
        <v>-20</v>
      </c>
    </row>
    <row r="186" spans="1:12">
      <c r="A186" s="1">
        <v>13301</v>
      </c>
      <c r="B186" t="str">
        <f t="shared" si="10"/>
        <v/>
      </c>
      <c r="C186">
        <f t="shared" si="11"/>
        <v>5</v>
      </c>
      <c r="D186">
        <v>0.18</v>
      </c>
      <c r="G186">
        <f t="shared" si="9"/>
        <v>0.18</v>
      </c>
      <c r="I186">
        <v>-0.72</v>
      </c>
      <c r="J186">
        <f t="shared" si="12"/>
        <v>0.89999999999999991</v>
      </c>
      <c r="L186">
        <v>-20</v>
      </c>
    </row>
    <row r="187" spans="1:12">
      <c r="A187" s="1">
        <v>13331</v>
      </c>
      <c r="B187" t="str">
        <f t="shared" si="10"/>
        <v/>
      </c>
      <c r="C187">
        <f t="shared" si="11"/>
        <v>6</v>
      </c>
      <c r="D187">
        <v>0.23</v>
      </c>
      <c r="G187">
        <f t="shared" ref="G187:G250" si="13">D187</f>
        <v>0.23</v>
      </c>
      <c r="I187">
        <v>0.73</v>
      </c>
      <c r="J187">
        <f t="shared" si="12"/>
        <v>-0.5</v>
      </c>
      <c r="L187">
        <v>-20</v>
      </c>
    </row>
    <row r="188" spans="1:12">
      <c r="A188" s="1">
        <v>13362</v>
      </c>
      <c r="B188" t="str">
        <f t="shared" si="10"/>
        <v/>
      </c>
      <c r="C188">
        <f t="shared" si="11"/>
        <v>7</v>
      </c>
      <c r="D188">
        <v>0.14000000000000001</v>
      </c>
      <c r="G188">
        <f t="shared" si="13"/>
        <v>0.14000000000000001</v>
      </c>
      <c r="I188">
        <v>1.46</v>
      </c>
      <c r="J188">
        <f t="shared" si="12"/>
        <v>-1.3199999999999998</v>
      </c>
      <c r="L188">
        <v>-20</v>
      </c>
    </row>
    <row r="189" spans="1:12">
      <c r="A189" s="1">
        <v>13393</v>
      </c>
      <c r="B189" t="str">
        <f t="shared" si="10"/>
        <v/>
      </c>
      <c r="C189">
        <f t="shared" si="11"/>
        <v>8</v>
      </c>
      <c r="D189">
        <v>0.18</v>
      </c>
      <c r="G189">
        <f t="shared" si="13"/>
        <v>0.18</v>
      </c>
      <c r="I189">
        <v>2.19</v>
      </c>
      <c r="J189">
        <f t="shared" si="12"/>
        <v>-2.0099999999999998</v>
      </c>
      <c r="L189">
        <v>-20</v>
      </c>
    </row>
    <row r="190" spans="1:12">
      <c r="A190" s="1">
        <v>13423</v>
      </c>
      <c r="B190" t="str">
        <f t="shared" si="10"/>
        <v/>
      </c>
      <c r="C190">
        <f t="shared" si="11"/>
        <v>9</v>
      </c>
      <c r="D190">
        <v>0.16</v>
      </c>
      <c r="G190">
        <f t="shared" si="13"/>
        <v>0.16</v>
      </c>
      <c r="I190">
        <v>2.19</v>
      </c>
      <c r="J190">
        <f t="shared" si="12"/>
        <v>-2.0299999999999998</v>
      </c>
      <c r="L190">
        <v>-20</v>
      </c>
    </row>
    <row r="191" spans="1:12">
      <c r="A191" s="1">
        <v>13454</v>
      </c>
      <c r="B191" t="str">
        <f t="shared" si="10"/>
        <v/>
      </c>
      <c r="C191">
        <f t="shared" si="11"/>
        <v>10</v>
      </c>
      <c r="D191">
        <v>0.13</v>
      </c>
      <c r="G191">
        <f t="shared" si="13"/>
        <v>0.13</v>
      </c>
      <c r="I191">
        <v>2.19</v>
      </c>
      <c r="J191">
        <f t="shared" si="12"/>
        <v>-2.06</v>
      </c>
      <c r="L191">
        <v>-20</v>
      </c>
    </row>
    <row r="192" spans="1:12">
      <c r="A192" s="1">
        <v>13484</v>
      </c>
      <c r="B192" t="str">
        <f t="shared" si="10"/>
        <v/>
      </c>
      <c r="C192">
        <f t="shared" si="11"/>
        <v>11</v>
      </c>
      <c r="D192">
        <v>0.1</v>
      </c>
      <c r="G192">
        <f t="shared" si="13"/>
        <v>0.1</v>
      </c>
      <c r="I192">
        <v>1.45</v>
      </c>
      <c r="J192">
        <f t="shared" si="12"/>
        <v>-1.3499999999999999</v>
      </c>
      <c r="L192">
        <v>-20</v>
      </c>
    </row>
    <row r="193" spans="1:12">
      <c r="A193" s="1">
        <v>13515</v>
      </c>
      <c r="B193" t="str">
        <f t="shared" si="10"/>
        <v/>
      </c>
      <c r="C193">
        <f t="shared" si="11"/>
        <v>12</v>
      </c>
      <c r="D193">
        <v>0.21</v>
      </c>
      <c r="G193">
        <f t="shared" si="13"/>
        <v>0.21</v>
      </c>
      <c r="I193">
        <v>1.45</v>
      </c>
      <c r="J193">
        <f t="shared" si="12"/>
        <v>-1.24</v>
      </c>
      <c r="L193">
        <v>-20</v>
      </c>
    </row>
    <row r="194" spans="1:12">
      <c r="A194" s="1">
        <v>13546</v>
      </c>
      <c r="B194" t="str">
        <f t="shared" si="10"/>
        <v xml:space="preserve">  37</v>
      </c>
      <c r="C194">
        <f t="shared" si="11"/>
        <v>1</v>
      </c>
      <c r="D194">
        <v>0.36</v>
      </c>
      <c r="G194">
        <f t="shared" si="13"/>
        <v>0.36</v>
      </c>
      <c r="I194">
        <v>2.17</v>
      </c>
      <c r="J194">
        <f t="shared" si="12"/>
        <v>-1.81</v>
      </c>
      <c r="L194">
        <v>-20</v>
      </c>
    </row>
    <row r="195" spans="1:12">
      <c r="A195" s="1">
        <v>13574</v>
      </c>
      <c r="B195" t="str">
        <f t="shared" ref="B195:B258" si="14">IF(C195=1,"  "&amp;YEAR(A195)-1900,"")</f>
        <v/>
      </c>
      <c r="C195">
        <f t="shared" ref="C195:C258" si="15">MONTH(A195)</f>
        <v>2</v>
      </c>
      <c r="D195">
        <v>0.38</v>
      </c>
      <c r="G195">
        <f t="shared" si="13"/>
        <v>0.38</v>
      </c>
      <c r="I195">
        <v>2.17</v>
      </c>
      <c r="J195">
        <f t="shared" si="12"/>
        <v>-1.79</v>
      </c>
      <c r="L195">
        <v>-20</v>
      </c>
    </row>
    <row r="196" spans="1:12">
      <c r="A196" s="1">
        <v>13605</v>
      </c>
      <c r="B196" t="str">
        <f t="shared" si="14"/>
        <v/>
      </c>
      <c r="C196">
        <f t="shared" si="15"/>
        <v>3</v>
      </c>
      <c r="D196">
        <v>0.57999999999999996</v>
      </c>
      <c r="G196">
        <f t="shared" si="13"/>
        <v>0.57999999999999996</v>
      </c>
      <c r="I196">
        <v>3.65</v>
      </c>
      <c r="J196">
        <f t="shared" si="12"/>
        <v>-3.07</v>
      </c>
      <c r="L196">
        <v>-20</v>
      </c>
    </row>
    <row r="197" spans="1:12">
      <c r="A197" s="1">
        <v>13635</v>
      </c>
      <c r="B197" t="str">
        <f t="shared" si="14"/>
        <v/>
      </c>
      <c r="C197">
        <f t="shared" si="15"/>
        <v>4</v>
      </c>
      <c r="D197">
        <v>0.7</v>
      </c>
      <c r="G197">
        <f t="shared" si="13"/>
        <v>0.7</v>
      </c>
      <c r="I197">
        <v>4.38</v>
      </c>
      <c r="J197">
        <f t="shared" si="12"/>
        <v>-3.6799999999999997</v>
      </c>
      <c r="L197">
        <v>-20</v>
      </c>
    </row>
    <row r="198" spans="1:12">
      <c r="A198" s="1">
        <v>13666</v>
      </c>
      <c r="B198" t="str">
        <f t="shared" si="14"/>
        <v/>
      </c>
      <c r="C198">
        <f t="shared" si="15"/>
        <v>5</v>
      </c>
      <c r="D198">
        <v>0.65</v>
      </c>
      <c r="G198">
        <f t="shared" si="13"/>
        <v>0.65</v>
      </c>
      <c r="I198">
        <v>5.1100000000000003</v>
      </c>
      <c r="J198">
        <f t="shared" si="12"/>
        <v>-4.46</v>
      </c>
      <c r="L198">
        <v>-20</v>
      </c>
    </row>
    <row r="199" spans="1:12">
      <c r="A199" s="1">
        <v>13696</v>
      </c>
      <c r="B199" t="str">
        <f t="shared" si="14"/>
        <v/>
      </c>
      <c r="C199">
        <f t="shared" si="15"/>
        <v>6</v>
      </c>
      <c r="D199">
        <v>0.56000000000000005</v>
      </c>
      <c r="G199">
        <f t="shared" si="13"/>
        <v>0.56000000000000005</v>
      </c>
      <c r="I199">
        <v>4.3499999999999996</v>
      </c>
      <c r="J199">
        <f t="shared" si="12"/>
        <v>-3.7899999999999996</v>
      </c>
      <c r="L199">
        <v>18</v>
      </c>
    </row>
    <row r="200" spans="1:12">
      <c r="A200" s="1">
        <v>13727</v>
      </c>
      <c r="B200" t="str">
        <f t="shared" si="14"/>
        <v/>
      </c>
      <c r="C200">
        <f t="shared" si="15"/>
        <v>7</v>
      </c>
      <c r="D200">
        <v>0.49</v>
      </c>
      <c r="G200">
        <f t="shared" si="13"/>
        <v>0.49</v>
      </c>
      <c r="I200">
        <v>4.32</v>
      </c>
      <c r="J200">
        <f t="shared" si="12"/>
        <v>-3.83</v>
      </c>
      <c r="L200">
        <v>18</v>
      </c>
    </row>
    <row r="201" spans="1:12">
      <c r="A201" s="1">
        <v>13758</v>
      </c>
      <c r="B201" t="str">
        <f t="shared" si="14"/>
        <v/>
      </c>
      <c r="C201">
        <f t="shared" si="15"/>
        <v>8</v>
      </c>
      <c r="D201">
        <v>0.52</v>
      </c>
      <c r="G201">
        <f t="shared" si="13"/>
        <v>0.52</v>
      </c>
      <c r="I201">
        <v>3.57</v>
      </c>
      <c r="J201">
        <f t="shared" si="12"/>
        <v>-3.05</v>
      </c>
      <c r="L201">
        <v>18</v>
      </c>
    </row>
    <row r="202" spans="1:12">
      <c r="A202" s="1">
        <v>13788</v>
      </c>
      <c r="B202" t="str">
        <f t="shared" si="14"/>
        <v/>
      </c>
      <c r="C202">
        <f t="shared" si="15"/>
        <v>9</v>
      </c>
      <c r="D202">
        <v>0.53</v>
      </c>
      <c r="G202">
        <f t="shared" si="13"/>
        <v>0.53</v>
      </c>
      <c r="I202">
        <v>4.29</v>
      </c>
      <c r="J202">
        <f t="shared" si="12"/>
        <v>-3.76</v>
      </c>
      <c r="L202">
        <v>18</v>
      </c>
    </row>
    <row r="203" spans="1:12">
      <c r="A203" s="1">
        <v>13819</v>
      </c>
      <c r="B203" t="str">
        <f t="shared" si="14"/>
        <v/>
      </c>
      <c r="C203">
        <f t="shared" si="15"/>
        <v>10</v>
      </c>
      <c r="D203">
        <v>0.34</v>
      </c>
      <c r="G203">
        <f t="shared" si="13"/>
        <v>0.34</v>
      </c>
      <c r="I203">
        <v>4.29</v>
      </c>
      <c r="J203">
        <f t="shared" si="12"/>
        <v>-3.95</v>
      </c>
      <c r="L203">
        <v>18</v>
      </c>
    </row>
    <row r="204" spans="1:12">
      <c r="A204" s="1">
        <v>13849</v>
      </c>
      <c r="B204" t="str">
        <f t="shared" si="14"/>
        <v/>
      </c>
      <c r="C204">
        <f t="shared" si="15"/>
        <v>11</v>
      </c>
      <c r="D204">
        <v>0.15</v>
      </c>
      <c r="G204">
        <f t="shared" si="13"/>
        <v>0.15</v>
      </c>
      <c r="I204">
        <v>3.57</v>
      </c>
      <c r="J204">
        <f t="shared" si="12"/>
        <v>-3.42</v>
      </c>
      <c r="L204">
        <v>18</v>
      </c>
    </row>
    <row r="205" spans="1:12">
      <c r="A205" s="1">
        <v>13880</v>
      </c>
      <c r="B205" t="str">
        <f t="shared" si="14"/>
        <v/>
      </c>
      <c r="C205">
        <f t="shared" si="15"/>
        <v>12</v>
      </c>
      <c r="D205">
        <v>0.1</v>
      </c>
      <c r="G205">
        <f t="shared" si="13"/>
        <v>0.1</v>
      </c>
      <c r="I205">
        <v>2.86</v>
      </c>
      <c r="J205">
        <f t="shared" si="12"/>
        <v>-2.76</v>
      </c>
      <c r="L205">
        <v>18</v>
      </c>
    </row>
    <row r="206" spans="1:12">
      <c r="A206" s="1">
        <v>13911</v>
      </c>
      <c r="B206" t="str">
        <f t="shared" si="14"/>
        <v xml:space="preserve">  38</v>
      </c>
      <c r="C206">
        <f t="shared" si="15"/>
        <v>1</v>
      </c>
      <c r="D206">
        <v>0.1</v>
      </c>
      <c r="G206">
        <f t="shared" si="13"/>
        <v>0.1</v>
      </c>
      <c r="I206">
        <v>0.71</v>
      </c>
      <c r="J206">
        <f t="shared" si="12"/>
        <v>-0.61</v>
      </c>
      <c r="L206">
        <v>18</v>
      </c>
    </row>
    <row r="207" spans="1:12">
      <c r="A207" s="1">
        <v>13939</v>
      </c>
      <c r="B207" t="str">
        <f t="shared" si="14"/>
        <v/>
      </c>
      <c r="C207">
        <f t="shared" si="15"/>
        <v>2</v>
      </c>
      <c r="D207">
        <v>0.08</v>
      </c>
      <c r="G207">
        <f t="shared" si="13"/>
        <v>0.08</v>
      </c>
      <c r="I207">
        <v>0</v>
      </c>
      <c r="J207">
        <f t="shared" ref="J207:J270" si="16">G207-I207</f>
        <v>0.08</v>
      </c>
      <c r="L207">
        <v>18</v>
      </c>
    </row>
    <row r="208" spans="1:12">
      <c r="A208" s="1">
        <v>13970</v>
      </c>
      <c r="B208" t="str">
        <f t="shared" si="14"/>
        <v/>
      </c>
      <c r="C208">
        <f t="shared" si="15"/>
        <v>3</v>
      </c>
      <c r="D208">
        <v>7.0000000000000007E-2</v>
      </c>
      <c r="G208">
        <f t="shared" si="13"/>
        <v>7.0000000000000007E-2</v>
      </c>
      <c r="I208">
        <v>-0.7</v>
      </c>
      <c r="J208">
        <f t="shared" si="16"/>
        <v>0.77</v>
      </c>
      <c r="L208">
        <v>18</v>
      </c>
    </row>
    <row r="209" spans="1:12">
      <c r="A209" s="1">
        <v>14000</v>
      </c>
      <c r="B209" t="str">
        <f t="shared" si="14"/>
        <v/>
      </c>
      <c r="C209">
        <f t="shared" si="15"/>
        <v>4</v>
      </c>
      <c r="D209">
        <v>0.08</v>
      </c>
      <c r="G209">
        <f t="shared" si="13"/>
        <v>0.08</v>
      </c>
      <c r="I209">
        <v>-0.7</v>
      </c>
      <c r="J209">
        <f t="shared" si="16"/>
        <v>0.77999999999999992</v>
      </c>
      <c r="L209">
        <v>18</v>
      </c>
    </row>
    <row r="210" spans="1:12">
      <c r="A210" s="1">
        <v>14031</v>
      </c>
      <c r="B210" t="str">
        <f t="shared" si="14"/>
        <v/>
      </c>
      <c r="C210">
        <f t="shared" si="15"/>
        <v>5</v>
      </c>
      <c r="D210">
        <v>0.03</v>
      </c>
      <c r="G210">
        <f t="shared" si="13"/>
        <v>0.03</v>
      </c>
      <c r="I210">
        <v>-2.08</v>
      </c>
      <c r="J210">
        <f t="shared" si="16"/>
        <v>2.11</v>
      </c>
      <c r="L210">
        <v>18</v>
      </c>
    </row>
    <row r="211" spans="1:12">
      <c r="A211" s="1">
        <v>14061</v>
      </c>
      <c r="B211" t="str">
        <f t="shared" si="14"/>
        <v/>
      </c>
      <c r="C211">
        <f t="shared" si="15"/>
        <v>6</v>
      </c>
      <c r="D211">
        <v>0.02</v>
      </c>
      <c r="G211">
        <f t="shared" si="13"/>
        <v>0.02</v>
      </c>
      <c r="I211">
        <v>-2.08</v>
      </c>
      <c r="J211">
        <f t="shared" si="16"/>
        <v>2.1</v>
      </c>
      <c r="L211">
        <v>18</v>
      </c>
    </row>
    <row r="212" spans="1:12">
      <c r="A212" s="1">
        <v>14092</v>
      </c>
      <c r="B212" t="str">
        <f t="shared" si="14"/>
        <v/>
      </c>
      <c r="C212">
        <f t="shared" si="15"/>
        <v>7</v>
      </c>
      <c r="D212">
        <v>0.05</v>
      </c>
      <c r="G212">
        <f t="shared" si="13"/>
        <v>0.05</v>
      </c>
      <c r="I212">
        <v>-2.76</v>
      </c>
      <c r="J212">
        <f t="shared" si="16"/>
        <v>2.8099999999999996</v>
      </c>
      <c r="L212">
        <v>-20</v>
      </c>
    </row>
    <row r="213" spans="1:12">
      <c r="A213" s="1">
        <v>14123</v>
      </c>
      <c r="B213" t="str">
        <f t="shared" si="14"/>
        <v/>
      </c>
      <c r="C213">
        <f t="shared" si="15"/>
        <v>8</v>
      </c>
      <c r="D213">
        <v>0.05</v>
      </c>
      <c r="G213">
        <f t="shared" si="13"/>
        <v>0.05</v>
      </c>
      <c r="I213">
        <v>-2.76</v>
      </c>
      <c r="J213">
        <f t="shared" si="16"/>
        <v>2.8099999999999996</v>
      </c>
      <c r="L213">
        <v>-20</v>
      </c>
    </row>
    <row r="214" spans="1:12">
      <c r="A214" s="1">
        <v>14153</v>
      </c>
      <c r="B214" t="str">
        <f t="shared" si="14"/>
        <v/>
      </c>
      <c r="C214">
        <f t="shared" si="15"/>
        <v>9</v>
      </c>
      <c r="D214">
        <v>0.1</v>
      </c>
      <c r="G214">
        <f t="shared" si="13"/>
        <v>0.1</v>
      </c>
      <c r="I214">
        <v>-3.42</v>
      </c>
      <c r="J214">
        <f t="shared" si="16"/>
        <v>3.52</v>
      </c>
      <c r="L214">
        <v>-20</v>
      </c>
    </row>
    <row r="215" spans="1:12">
      <c r="A215" s="1">
        <v>14184</v>
      </c>
      <c r="B215" t="str">
        <f t="shared" si="14"/>
        <v/>
      </c>
      <c r="C215">
        <f t="shared" si="15"/>
        <v>10</v>
      </c>
      <c r="D215">
        <v>0.02</v>
      </c>
      <c r="G215">
        <f t="shared" si="13"/>
        <v>0.02</v>
      </c>
      <c r="I215">
        <v>-4.1100000000000003</v>
      </c>
      <c r="J215">
        <f t="shared" si="16"/>
        <v>4.13</v>
      </c>
      <c r="L215">
        <v>-20</v>
      </c>
    </row>
    <row r="216" spans="1:12">
      <c r="A216" s="1">
        <v>14214</v>
      </c>
      <c r="B216" t="str">
        <f t="shared" si="14"/>
        <v/>
      </c>
      <c r="C216">
        <f t="shared" si="15"/>
        <v>11</v>
      </c>
      <c r="D216">
        <v>0.02</v>
      </c>
      <c r="G216">
        <f t="shared" si="13"/>
        <v>0.02</v>
      </c>
      <c r="I216">
        <v>-3.45</v>
      </c>
      <c r="J216">
        <f t="shared" si="16"/>
        <v>3.47</v>
      </c>
      <c r="L216">
        <v>-20</v>
      </c>
    </row>
    <row r="217" spans="1:12">
      <c r="A217" s="1">
        <v>14245</v>
      </c>
      <c r="B217" t="str">
        <f t="shared" si="14"/>
        <v/>
      </c>
      <c r="C217">
        <f t="shared" si="15"/>
        <v>12</v>
      </c>
      <c r="D217">
        <v>0.01</v>
      </c>
      <c r="G217">
        <f t="shared" si="13"/>
        <v>0.01</v>
      </c>
      <c r="I217">
        <v>-2.78</v>
      </c>
      <c r="J217">
        <f t="shared" si="16"/>
        <v>2.7899999999999996</v>
      </c>
      <c r="L217">
        <v>-20</v>
      </c>
    </row>
    <row r="218" spans="1:12">
      <c r="A218" s="1">
        <v>14276</v>
      </c>
      <c r="B218" t="str">
        <f t="shared" si="14"/>
        <v xml:space="preserve">  39</v>
      </c>
      <c r="C218">
        <f t="shared" si="15"/>
        <v>1</v>
      </c>
      <c r="D218">
        <v>0</v>
      </c>
      <c r="G218">
        <f t="shared" si="13"/>
        <v>0</v>
      </c>
      <c r="I218">
        <v>-1.41</v>
      </c>
      <c r="J218">
        <f t="shared" si="16"/>
        <v>1.41</v>
      </c>
      <c r="L218">
        <v>-20</v>
      </c>
    </row>
    <row r="219" spans="1:12">
      <c r="A219" s="1">
        <v>14304</v>
      </c>
      <c r="B219" t="str">
        <f t="shared" si="14"/>
        <v/>
      </c>
      <c r="C219">
        <f t="shared" si="15"/>
        <v>2</v>
      </c>
      <c r="D219">
        <v>0</v>
      </c>
      <c r="G219">
        <f t="shared" si="13"/>
        <v>0</v>
      </c>
      <c r="I219">
        <v>-1.42</v>
      </c>
      <c r="J219">
        <f t="shared" si="16"/>
        <v>1.42</v>
      </c>
      <c r="L219">
        <v>-20</v>
      </c>
    </row>
    <row r="220" spans="1:12">
      <c r="A220" s="1">
        <v>14335</v>
      </c>
      <c r="B220" t="str">
        <f t="shared" si="14"/>
        <v/>
      </c>
      <c r="C220">
        <f t="shared" si="15"/>
        <v>3</v>
      </c>
      <c r="D220">
        <v>0.01</v>
      </c>
      <c r="G220">
        <f t="shared" si="13"/>
        <v>0.01</v>
      </c>
      <c r="I220">
        <v>-1.42</v>
      </c>
      <c r="J220">
        <f t="shared" si="16"/>
        <v>1.43</v>
      </c>
      <c r="L220">
        <v>-20</v>
      </c>
    </row>
    <row r="221" spans="1:12">
      <c r="A221" s="1">
        <v>14365</v>
      </c>
      <c r="B221" t="str">
        <f t="shared" si="14"/>
        <v/>
      </c>
      <c r="C221">
        <f t="shared" si="15"/>
        <v>4</v>
      </c>
      <c r="D221">
        <v>0.02</v>
      </c>
      <c r="G221">
        <f t="shared" si="13"/>
        <v>0.02</v>
      </c>
      <c r="I221">
        <v>-2.82</v>
      </c>
      <c r="J221">
        <f t="shared" si="16"/>
        <v>2.84</v>
      </c>
      <c r="L221">
        <v>-20</v>
      </c>
    </row>
    <row r="222" spans="1:12">
      <c r="A222" s="1">
        <v>14396</v>
      </c>
      <c r="B222" t="str">
        <f t="shared" si="14"/>
        <v/>
      </c>
      <c r="C222">
        <f t="shared" si="15"/>
        <v>5</v>
      </c>
      <c r="D222">
        <v>0.01</v>
      </c>
      <c r="G222">
        <f t="shared" si="13"/>
        <v>0.01</v>
      </c>
      <c r="I222">
        <v>-2.13</v>
      </c>
      <c r="J222">
        <f t="shared" si="16"/>
        <v>2.1399999999999997</v>
      </c>
      <c r="L222">
        <v>-20</v>
      </c>
    </row>
    <row r="223" spans="1:12">
      <c r="A223" s="1">
        <v>14426</v>
      </c>
      <c r="B223" t="str">
        <f t="shared" si="14"/>
        <v/>
      </c>
      <c r="C223">
        <f t="shared" si="15"/>
        <v>6</v>
      </c>
      <c r="D223">
        <v>0.01</v>
      </c>
      <c r="G223">
        <f t="shared" si="13"/>
        <v>0.01</v>
      </c>
      <c r="I223">
        <v>-2.13</v>
      </c>
      <c r="J223">
        <f t="shared" si="16"/>
        <v>2.1399999999999997</v>
      </c>
      <c r="L223">
        <v>-20</v>
      </c>
    </row>
    <row r="224" spans="1:12">
      <c r="A224" s="1">
        <v>14457</v>
      </c>
      <c r="B224" t="str">
        <f t="shared" si="14"/>
        <v/>
      </c>
      <c r="C224">
        <f t="shared" si="15"/>
        <v>7</v>
      </c>
      <c r="D224">
        <v>0.02</v>
      </c>
      <c r="G224">
        <f t="shared" si="13"/>
        <v>0.02</v>
      </c>
      <c r="I224">
        <v>-2.13</v>
      </c>
      <c r="J224">
        <f t="shared" si="16"/>
        <v>2.15</v>
      </c>
      <c r="L224">
        <v>-20</v>
      </c>
    </row>
    <row r="225" spans="1:12">
      <c r="A225" s="1">
        <v>14488</v>
      </c>
      <c r="B225" t="str">
        <f t="shared" si="14"/>
        <v/>
      </c>
      <c r="C225">
        <f t="shared" si="15"/>
        <v>8</v>
      </c>
      <c r="D225">
        <v>0.06</v>
      </c>
      <c r="G225">
        <f t="shared" si="13"/>
        <v>0.06</v>
      </c>
      <c r="I225">
        <v>-2.13</v>
      </c>
      <c r="J225">
        <f t="shared" si="16"/>
        <v>2.19</v>
      </c>
      <c r="L225">
        <v>-20</v>
      </c>
    </row>
    <row r="226" spans="1:12">
      <c r="A226" s="1">
        <v>14518</v>
      </c>
      <c r="B226" t="str">
        <f t="shared" si="14"/>
        <v/>
      </c>
      <c r="C226">
        <f t="shared" si="15"/>
        <v>9</v>
      </c>
      <c r="D226">
        <v>0.1</v>
      </c>
      <c r="G226">
        <f t="shared" si="13"/>
        <v>0.1</v>
      </c>
      <c r="I226">
        <v>0</v>
      </c>
      <c r="J226">
        <f t="shared" si="16"/>
        <v>0.1</v>
      </c>
      <c r="L226">
        <v>-20</v>
      </c>
    </row>
    <row r="227" spans="1:12">
      <c r="A227" s="1">
        <v>14549</v>
      </c>
      <c r="B227" t="str">
        <f t="shared" si="14"/>
        <v/>
      </c>
      <c r="C227">
        <f t="shared" si="15"/>
        <v>10</v>
      </c>
      <c r="D227">
        <v>0.03</v>
      </c>
      <c r="G227">
        <f t="shared" si="13"/>
        <v>0.03</v>
      </c>
      <c r="I227">
        <v>0</v>
      </c>
      <c r="J227">
        <f t="shared" si="16"/>
        <v>0.03</v>
      </c>
      <c r="L227">
        <v>-20</v>
      </c>
    </row>
    <row r="228" spans="1:12">
      <c r="A228" s="1">
        <v>14579</v>
      </c>
      <c r="B228" t="str">
        <f t="shared" si="14"/>
        <v/>
      </c>
      <c r="C228">
        <f t="shared" si="15"/>
        <v>11</v>
      </c>
      <c r="D228">
        <v>0.02</v>
      </c>
      <c r="G228">
        <f t="shared" si="13"/>
        <v>0.02</v>
      </c>
      <c r="I228">
        <v>0</v>
      </c>
      <c r="J228">
        <f t="shared" si="16"/>
        <v>0.02</v>
      </c>
      <c r="L228">
        <v>-20</v>
      </c>
    </row>
    <row r="229" spans="1:12">
      <c r="A229" s="1">
        <v>14610</v>
      </c>
      <c r="B229" t="str">
        <f t="shared" si="14"/>
        <v/>
      </c>
      <c r="C229">
        <f t="shared" si="15"/>
        <v>12</v>
      </c>
      <c r="D229">
        <v>0.01</v>
      </c>
      <c r="G229">
        <f t="shared" si="13"/>
        <v>0.01</v>
      </c>
      <c r="I229">
        <v>0</v>
      </c>
      <c r="J229">
        <f t="shared" si="16"/>
        <v>0.01</v>
      </c>
      <c r="L229">
        <v>-20</v>
      </c>
    </row>
    <row r="230" spans="1:12">
      <c r="A230" s="1">
        <v>14641</v>
      </c>
      <c r="B230" t="str">
        <f t="shared" si="14"/>
        <v xml:space="preserve">  40</v>
      </c>
      <c r="C230">
        <f t="shared" si="15"/>
        <v>1</v>
      </c>
      <c r="D230">
        <v>0</v>
      </c>
      <c r="G230">
        <f t="shared" si="13"/>
        <v>0</v>
      </c>
      <c r="I230">
        <v>-0.71</v>
      </c>
      <c r="J230">
        <f t="shared" si="16"/>
        <v>0.71</v>
      </c>
      <c r="L230">
        <v>-20</v>
      </c>
    </row>
    <row r="231" spans="1:12">
      <c r="A231" s="1">
        <v>14670</v>
      </c>
      <c r="B231" t="str">
        <f t="shared" si="14"/>
        <v/>
      </c>
      <c r="C231">
        <f t="shared" si="15"/>
        <v>2</v>
      </c>
      <c r="D231">
        <v>0</v>
      </c>
      <c r="G231">
        <f t="shared" si="13"/>
        <v>0</v>
      </c>
      <c r="I231">
        <v>0.72</v>
      </c>
      <c r="J231">
        <f t="shared" si="16"/>
        <v>-0.72</v>
      </c>
      <c r="L231">
        <v>-20</v>
      </c>
    </row>
    <row r="232" spans="1:12">
      <c r="A232" s="1">
        <v>14701</v>
      </c>
      <c r="B232" t="str">
        <f t="shared" si="14"/>
        <v/>
      </c>
      <c r="C232">
        <f t="shared" si="15"/>
        <v>3</v>
      </c>
      <c r="D232">
        <v>0</v>
      </c>
      <c r="G232">
        <f t="shared" si="13"/>
        <v>0</v>
      </c>
      <c r="I232">
        <v>0.72</v>
      </c>
      <c r="J232">
        <f t="shared" si="16"/>
        <v>-0.72</v>
      </c>
      <c r="L232">
        <v>-20</v>
      </c>
    </row>
    <row r="233" spans="1:12">
      <c r="A233" s="1">
        <v>14731</v>
      </c>
      <c r="B233" t="str">
        <f t="shared" si="14"/>
        <v/>
      </c>
      <c r="C233">
        <f t="shared" si="15"/>
        <v>4</v>
      </c>
      <c r="D233">
        <v>0</v>
      </c>
      <c r="G233">
        <f t="shared" si="13"/>
        <v>0</v>
      </c>
      <c r="I233">
        <v>1.45</v>
      </c>
      <c r="J233">
        <f t="shared" si="16"/>
        <v>-1.45</v>
      </c>
      <c r="L233">
        <v>-20</v>
      </c>
    </row>
    <row r="234" spans="1:12">
      <c r="A234" s="1">
        <v>14762</v>
      </c>
      <c r="B234" t="str">
        <f t="shared" si="14"/>
        <v/>
      </c>
      <c r="C234">
        <f t="shared" si="15"/>
        <v>5</v>
      </c>
      <c r="D234">
        <v>0.04</v>
      </c>
      <c r="G234">
        <f t="shared" si="13"/>
        <v>0.04</v>
      </c>
      <c r="I234">
        <v>1.45</v>
      </c>
      <c r="J234">
        <f t="shared" si="16"/>
        <v>-1.41</v>
      </c>
      <c r="L234">
        <v>-20</v>
      </c>
    </row>
    <row r="235" spans="1:12">
      <c r="A235" s="1">
        <v>14792</v>
      </c>
      <c r="B235" t="str">
        <f t="shared" si="14"/>
        <v/>
      </c>
      <c r="C235">
        <f t="shared" si="15"/>
        <v>6</v>
      </c>
      <c r="D235">
        <v>7.0000000000000007E-2</v>
      </c>
      <c r="G235">
        <f t="shared" si="13"/>
        <v>7.0000000000000007E-2</v>
      </c>
      <c r="I235">
        <v>2.17</v>
      </c>
      <c r="J235">
        <f t="shared" si="16"/>
        <v>-2.1</v>
      </c>
      <c r="L235">
        <v>-20</v>
      </c>
    </row>
    <row r="236" spans="1:12">
      <c r="A236" s="1">
        <v>14823</v>
      </c>
      <c r="B236" t="str">
        <f t="shared" si="14"/>
        <v/>
      </c>
      <c r="C236">
        <f t="shared" si="15"/>
        <v>7</v>
      </c>
      <c r="D236">
        <v>0.01</v>
      </c>
      <c r="G236">
        <f t="shared" si="13"/>
        <v>0.01</v>
      </c>
      <c r="I236">
        <v>1.45</v>
      </c>
      <c r="J236">
        <f t="shared" si="16"/>
        <v>-1.44</v>
      </c>
      <c r="L236">
        <v>-20</v>
      </c>
    </row>
    <row r="237" spans="1:12">
      <c r="A237" s="1">
        <v>14854</v>
      </c>
      <c r="B237" t="str">
        <f t="shared" si="14"/>
        <v/>
      </c>
      <c r="C237">
        <f t="shared" si="15"/>
        <v>8</v>
      </c>
      <c r="D237">
        <v>0.02</v>
      </c>
      <c r="G237">
        <f t="shared" si="13"/>
        <v>0.02</v>
      </c>
      <c r="I237">
        <v>1.45</v>
      </c>
      <c r="J237">
        <f t="shared" si="16"/>
        <v>-1.43</v>
      </c>
      <c r="L237">
        <v>-20</v>
      </c>
    </row>
    <row r="238" spans="1:12">
      <c r="A238" s="1">
        <v>14884</v>
      </c>
      <c r="B238" t="str">
        <f t="shared" si="14"/>
        <v/>
      </c>
      <c r="C238">
        <f t="shared" si="15"/>
        <v>9</v>
      </c>
      <c r="D238">
        <v>0.02</v>
      </c>
      <c r="G238">
        <f t="shared" si="13"/>
        <v>0.02</v>
      </c>
      <c r="I238">
        <v>-0.71</v>
      </c>
      <c r="J238">
        <f t="shared" si="16"/>
        <v>0.73</v>
      </c>
      <c r="L238">
        <v>-20</v>
      </c>
    </row>
    <row r="239" spans="1:12">
      <c r="A239" s="1">
        <v>14915</v>
      </c>
      <c r="B239" t="str">
        <f t="shared" si="14"/>
        <v/>
      </c>
      <c r="C239">
        <f t="shared" si="15"/>
        <v>10</v>
      </c>
      <c r="D239">
        <v>0</v>
      </c>
      <c r="G239">
        <f t="shared" si="13"/>
        <v>0</v>
      </c>
      <c r="I239">
        <v>0</v>
      </c>
      <c r="J239">
        <f t="shared" si="16"/>
        <v>0</v>
      </c>
      <c r="L239">
        <v>-20</v>
      </c>
    </row>
    <row r="240" spans="1:12">
      <c r="A240" s="1">
        <v>14945</v>
      </c>
      <c r="B240" t="str">
        <f t="shared" si="14"/>
        <v/>
      </c>
      <c r="C240">
        <f t="shared" si="15"/>
        <v>11</v>
      </c>
      <c r="D240">
        <v>0</v>
      </c>
      <c r="G240">
        <f t="shared" si="13"/>
        <v>0</v>
      </c>
      <c r="I240">
        <v>0</v>
      </c>
      <c r="J240">
        <f t="shared" si="16"/>
        <v>0</v>
      </c>
      <c r="L240">
        <v>-20</v>
      </c>
    </row>
    <row r="241" spans="1:12">
      <c r="A241" s="1">
        <v>14976</v>
      </c>
      <c r="B241" t="str">
        <f t="shared" si="14"/>
        <v/>
      </c>
      <c r="C241">
        <f t="shared" si="15"/>
        <v>12</v>
      </c>
      <c r="D241">
        <v>0</v>
      </c>
      <c r="G241">
        <f t="shared" si="13"/>
        <v>0</v>
      </c>
      <c r="I241">
        <v>0.71</v>
      </c>
      <c r="J241">
        <f t="shared" si="16"/>
        <v>-0.71</v>
      </c>
      <c r="L241">
        <v>-20</v>
      </c>
    </row>
    <row r="242" spans="1:12">
      <c r="A242" s="1">
        <v>15007</v>
      </c>
      <c r="B242" t="str">
        <f t="shared" si="14"/>
        <v xml:space="preserve">  41</v>
      </c>
      <c r="C242">
        <f t="shared" si="15"/>
        <v>1</v>
      </c>
      <c r="D242">
        <v>0</v>
      </c>
      <c r="G242">
        <f t="shared" si="13"/>
        <v>0</v>
      </c>
      <c r="I242">
        <v>1.44</v>
      </c>
      <c r="J242">
        <f t="shared" si="16"/>
        <v>-1.44</v>
      </c>
      <c r="L242">
        <v>-20</v>
      </c>
    </row>
    <row r="243" spans="1:12">
      <c r="A243" s="1">
        <v>15035</v>
      </c>
      <c r="B243" t="str">
        <f t="shared" si="14"/>
        <v/>
      </c>
      <c r="C243">
        <f t="shared" si="15"/>
        <v>2</v>
      </c>
      <c r="D243">
        <v>0.03</v>
      </c>
      <c r="G243">
        <f t="shared" si="13"/>
        <v>0.03</v>
      </c>
      <c r="I243">
        <v>0.71</v>
      </c>
      <c r="J243">
        <f t="shared" si="16"/>
        <v>-0.67999999999999994</v>
      </c>
      <c r="L243">
        <v>-20</v>
      </c>
    </row>
    <row r="244" spans="1:12">
      <c r="A244" s="1">
        <v>15066</v>
      </c>
      <c r="B244" t="str">
        <f t="shared" si="14"/>
        <v/>
      </c>
      <c r="C244">
        <f t="shared" si="15"/>
        <v>3</v>
      </c>
      <c r="D244">
        <v>0.09</v>
      </c>
      <c r="G244">
        <f t="shared" si="13"/>
        <v>0.09</v>
      </c>
      <c r="I244">
        <v>1.43</v>
      </c>
      <c r="J244">
        <f t="shared" si="16"/>
        <v>-1.3399999999999999</v>
      </c>
      <c r="L244">
        <v>-20</v>
      </c>
    </row>
    <row r="245" spans="1:12">
      <c r="A245" s="1">
        <v>15096</v>
      </c>
      <c r="B245" t="str">
        <f t="shared" si="14"/>
        <v/>
      </c>
      <c r="C245">
        <f t="shared" si="15"/>
        <v>4</v>
      </c>
      <c r="D245">
        <v>0.09</v>
      </c>
      <c r="G245">
        <f t="shared" si="13"/>
        <v>0.09</v>
      </c>
      <c r="I245">
        <v>2.14</v>
      </c>
      <c r="J245">
        <f t="shared" si="16"/>
        <v>-2.0500000000000003</v>
      </c>
      <c r="L245">
        <v>-20</v>
      </c>
    </row>
    <row r="246" spans="1:12">
      <c r="A246" s="1">
        <v>15127</v>
      </c>
      <c r="B246" t="str">
        <f t="shared" si="14"/>
        <v/>
      </c>
      <c r="C246">
        <f t="shared" si="15"/>
        <v>5</v>
      </c>
      <c r="D246">
        <v>0.08</v>
      </c>
      <c r="G246">
        <f t="shared" si="13"/>
        <v>0.08</v>
      </c>
      <c r="I246">
        <v>2.86</v>
      </c>
      <c r="J246">
        <f t="shared" si="16"/>
        <v>-2.78</v>
      </c>
      <c r="L246">
        <v>-20</v>
      </c>
    </row>
    <row r="247" spans="1:12">
      <c r="A247" s="1">
        <v>15157</v>
      </c>
      <c r="B247" t="str">
        <f t="shared" si="14"/>
        <v/>
      </c>
      <c r="C247">
        <f t="shared" si="15"/>
        <v>6</v>
      </c>
      <c r="D247">
        <v>0.09</v>
      </c>
      <c r="G247">
        <f t="shared" si="13"/>
        <v>0.09</v>
      </c>
      <c r="I247">
        <v>4.26</v>
      </c>
      <c r="J247">
        <f t="shared" si="16"/>
        <v>-4.17</v>
      </c>
      <c r="L247">
        <v>-20</v>
      </c>
    </row>
    <row r="248" spans="1:12">
      <c r="A248" s="1">
        <v>15188</v>
      </c>
      <c r="B248" t="str">
        <f t="shared" si="14"/>
        <v/>
      </c>
      <c r="C248">
        <f t="shared" si="15"/>
        <v>7</v>
      </c>
      <c r="D248">
        <v>0.1</v>
      </c>
      <c r="G248">
        <f t="shared" si="13"/>
        <v>0.1</v>
      </c>
      <c r="I248">
        <v>5</v>
      </c>
      <c r="J248">
        <f t="shared" si="16"/>
        <v>-4.9000000000000004</v>
      </c>
      <c r="L248">
        <v>-20</v>
      </c>
    </row>
    <row r="249" spans="1:12">
      <c r="A249" s="1">
        <v>15219</v>
      </c>
      <c r="B249" t="str">
        <f t="shared" si="14"/>
        <v/>
      </c>
      <c r="C249">
        <f t="shared" si="15"/>
        <v>8</v>
      </c>
      <c r="D249">
        <v>0.11</v>
      </c>
      <c r="G249">
        <f t="shared" si="13"/>
        <v>0.11</v>
      </c>
      <c r="I249">
        <v>6.43</v>
      </c>
      <c r="J249">
        <f t="shared" si="16"/>
        <v>-6.3199999999999994</v>
      </c>
      <c r="L249">
        <v>-20</v>
      </c>
    </row>
    <row r="250" spans="1:12">
      <c r="A250" s="1">
        <v>15249</v>
      </c>
      <c r="B250" t="str">
        <f t="shared" si="14"/>
        <v/>
      </c>
      <c r="C250">
        <f t="shared" si="15"/>
        <v>9</v>
      </c>
      <c r="D250">
        <v>0.06</v>
      </c>
      <c r="G250">
        <f t="shared" si="13"/>
        <v>0.06</v>
      </c>
      <c r="I250">
        <v>7.86</v>
      </c>
      <c r="J250">
        <f t="shared" si="16"/>
        <v>-7.8000000000000007</v>
      </c>
      <c r="L250">
        <v>-20</v>
      </c>
    </row>
    <row r="251" spans="1:12">
      <c r="A251" s="1">
        <v>15280</v>
      </c>
      <c r="B251" t="str">
        <f t="shared" si="14"/>
        <v/>
      </c>
      <c r="C251">
        <f t="shared" si="15"/>
        <v>10</v>
      </c>
      <c r="D251">
        <v>0.05</v>
      </c>
      <c r="G251">
        <f t="shared" ref="G251:G314" si="17">D251</f>
        <v>0.05</v>
      </c>
      <c r="I251">
        <v>9.2899999999999991</v>
      </c>
      <c r="J251">
        <f t="shared" si="16"/>
        <v>-9.2399999999999984</v>
      </c>
      <c r="L251">
        <v>-20</v>
      </c>
    </row>
    <row r="252" spans="1:12">
      <c r="A252" s="1">
        <v>15310</v>
      </c>
      <c r="B252" t="str">
        <f t="shared" si="14"/>
        <v/>
      </c>
      <c r="C252">
        <f t="shared" si="15"/>
        <v>11</v>
      </c>
      <c r="D252">
        <v>0.24</v>
      </c>
      <c r="G252">
        <f t="shared" si="17"/>
        <v>0.24</v>
      </c>
      <c r="I252">
        <v>10</v>
      </c>
      <c r="J252">
        <f t="shared" si="16"/>
        <v>-9.76</v>
      </c>
      <c r="L252">
        <v>-20</v>
      </c>
    </row>
    <row r="253" spans="1:12">
      <c r="A253" s="1">
        <v>15341</v>
      </c>
      <c r="B253" t="str">
        <f t="shared" si="14"/>
        <v/>
      </c>
      <c r="C253">
        <f t="shared" si="15"/>
        <v>12</v>
      </c>
      <c r="D253">
        <v>0.3</v>
      </c>
      <c r="G253">
        <f t="shared" si="17"/>
        <v>0.3</v>
      </c>
      <c r="I253">
        <v>9.93</v>
      </c>
      <c r="J253">
        <f t="shared" si="16"/>
        <v>-9.629999999999999</v>
      </c>
      <c r="L253">
        <v>-20</v>
      </c>
    </row>
    <row r="254" spans="1:12">
      <c r="A254" s="1">
        <v>15372</v>
      </c>
      <c r="B254" t="str">
        <f t="shared" si="14"/>
        <v xml:space="preserve">  42</v>
      </c>
      <c r="C254">
        <f t="shared" si="15"/>
        <v>1</v>
      </c>
      <c r="D254">
        <v>0.21</v>
      </c>
      <c r="G254">
        <f t="shared" si="17"/>
        <v>0.21</v>
      </c>
      <c r="I254">
        <v>11.35</v>
      </c>
      <c r="J254">
        <f t="shared" si="16"/>
        <v>-11.139999999999999</v>
      </c>
      <c r="L254">
        <v>-20</v>
      </c>
    </row>
    <row r="255" spans="1:12">
      <c r="A255" s="1">
        <v>15400</v>
      </c>
      <c r="B255" t="str">
        <f t="shared" si="14"/>
        <v/>
      </c>
      <c r="C255">
        <f t="shared" si="15"/>
        <v>2</v>
      </c>
      <c r="D255">
        <v>0.25</v>
      </c>
      <c r="G255">
        <f t="shared" si="17"/>
        <v>0.25</v>
      </c>
      <c r="I255">
        <v>12.06</v>
      </c>
      <c r="J255">
        <f t="shared" si="16"/>
        <v>-11.81</v>
      </c>
      <c r="L255">
        <v>-20</v>
      </c>
    </row>
    <row r="256" spans="1:12">
      <c r="A256" s="1">
        <v>15431</v>
      </c>
      <c r="B256" t="str">
        <f t="shared" si="14"/>
        <v/>
      </c>
      <c r="C256">
        <f t="shared" si="15"/>
        <v>3</v>
      </c>
      <c r="D256">
        <v>0.21</v>
      </c>
      <c r="G256">
        <f t="shared" si="17"/>
        <v>0.21</v>
      </c>
      <c r="I256">
        <v>12.68</v>
      </c>
      <c r="J256">
        <f t="shared" si="16"/>
        <v>-12.469999999999999</v>
      </c>
      <c r="L256">
        <v>-20</v>
      </c>
    </row>
    <row r="257" spans="1:12">
      <c r="A257" s="1">
        <v>15461</v>
      </c>
      <c r="B257" t="str">
        <f t="shared" si="14"/>
        <v/>
      </c>
      <c r="C257">
        <f t="shared" si="15"/>
        <v>4</v>
      </c>
      <c r="D257">
        <v>0.3</v>
      </c>
      <c r="G257">
        <f t="shared" si="17"/>
        <v>0.3</v>
      </c>
      <c r="I257">
        <v>12.59</v>
      </c>
      <c r="J257">
        <f t="shared" si="16"/>
        <v>-12.29</v>
      </c>
      <c r="L257">
        <v>-20</v>
      </c>
    </row>
    <row r="258" spans="1:12">
      <c r="A258" s="1">
        <v>15492</v>
      </c>
      <c r="B258" t="str">
        <f t="shared" si="14"/>
        <v/>
      </c>
      <c r="C258">
        <f t="shared" si="15"/>
        <v>5</v>
      </c>
      <c r="D258">
        <v>0.36</v>
      </c>
      <c r="G258">
        <f t="shared" si="17"/>
        <v>0.36</v>
      </c>
      <c r="I258">
        <v>13.19</v>
      </c>
      <c r="J258">
        <f t="shared" si="16"/>
        <v>-12.83</v>
      </c>
      <c r="L258">
        <v>-20</v>
      </c>
    </row>
    <row r="259" spans="1:12">
      <c r="A259" s="1">
        <v>15522</v>
      </c>
      <c r="B259" t="str">
        <f t="shared" ref="B259:B322" si="18">IF(C259=1,"  "&amp;YEAR(A259)-1900,"")</f>
        <v/>
      </c>
      <c r="C259">
        <f t="shared" ref="C259:C322" si="19">MONTH(A259)</f>
        <v>6</v>
      </c>
      <c r="D259">
        <v>0.36</v>
      </c>
      <c r="G259">
        <f t="shared" si="17"/>
        <v>0.36</v>
      </c>
      <c r="I259">
        <v>10.88</v>
      </c>
      <c r="J259">
        <f t="shared" si="16"/>
        <v>-10.520000000000001</v>
      </c>
      <c r="L259">
        <v>-20</v>
      </c>
    </row>
    <row r="260" spans="1:12">
      <c r="A260" s="1">
        <v>15553</v>
      </c>
      <c r="B260" t="str">
        <f t="shared" si="18"/>
        <v/>
      </c>
      <c r="C260">
        <f t="shared" si="19"/>
        <v>7</v>
      </c>
      <c r="D260">
        <v>0.37</v>
      </c>
      <c r="G260">
        <f t="shared" si="17"/>
        <v>0.37</v>
      </c>
      <c r="I260">
        <v>11.56</v>
      </c>
      <c r="J260">
        <f t="shared" si="16"/>
        <v>-11.190000000000001</v>
      </c>
      <c r="L260">
        <v>-20</v>
      </c>
    </row>
    <row r="261" spans="1:12">
      <c r="A261" s="1">
        <v>15584</v>
      </c>
      <c r="B261" t="str">
        <f t="shared" si="18"/>
        <v/>
      </c>
      <c r="C261">
        <f t="shared" si="19"/>
        <v>8</v>
      </c>
      <c r="D261">
        <v>0.37</v>
      </c>
      <c r="G261">
        <f t="shared" si="17"/>
        <v>0.37</v>
      </c>
      <c r="I261">
        <v>10.74</v>
      </c>
      <c r="J261">
        <f t="shared" si="16"/>
        <v>-10.370000000000001</v>
      </c>
      <c r="L261">
        <v>-20</v>
      </c>
    </row>
    <row r="262" spans="1:12">
      <c r="A262" s="1">
        <v>15614</v>
      </c>
      <c r="B262" t="str">
        <f t="shared" si="18"/>
        <v/>
      </c>
      <c r="C262">
        <f t="shared" si="19"/>
        <v>9</v>
      </c>
      <c r="D262">
        <v>0.37</v>
      </c>
      <c r="G262">
        <f t="shared" si="17"/>
        <v>0.37</v>
      </c>
      <c r="I262">
        <v>9.27</v>
      </c>
      <c r="J262">
        <f t="shared" si="16"/>
        <v>-8.9</v>
      </c>
      <c r="L262">
        <v>-20</v>
      </c>
    </row>
    <row r="263" spans="1:12">
      <c r="A263" s="1">
        <v>15645</v>
      </c>
      <c r="B263" t="str">
        <f t="shared" si="18"/>
        <v/>
      </c>
      <c r="C263">
        <f t="shared" si="19"/>
        <v>10</v>
      </c>
      <c r="D263">
        <v>0.37</v>
      </c>
      <c r="G263">
        <f t="shared" si="17"/>
        <v>0.37</v>
      </c>
      <c r="I263">
        <v>9.15</v>
      </c>
      <c r="J263">
        <f t="shared" si="16"/>
        <v>-8.7800000000000011</v>
      </c>
      <c r="L263">
        <v>-20</v>
      </c>
    </row>
    <row r="264" spans="1:12">
      <c r="A264" s="1">
        <v>15675</v>
      </c>
      <c r="B264" t="str">
        <f t="shared" si="18"/>
        <v/>
      </c>
      <c r="C264">
        <f t="shared" si="19"/>
        <v>11</v>
      </c>
      <c r="D264">
        <v>0.37</v>
      </c>
      <c r="G264">
        <f t="shared" si="17"/>
        <v>0.37</v>
      </c>
      <c r="I264">
        <v>9.09</v>
      </c>
      <c r="J264">
        <f t="shared" si="16"/>
        <v>-8.7200000000000006</v>
      </c>
      <c r="L264">
        <v>-20</v>
      </c>
    </row>
    <row r="265" spans="1:12">
      <c r="A265" s="1">
        <v>15706</v>
      </c>
      <c r="B265" t="str">
        <f t="shared" si="18"/>
        <v/>
      </c>
      <c r="C265">
        <f t="shared" si="19"/>
        <v>12</v>
      </c>
      <c r="D265">
        <v>0.36</v>
      </c>
      <c r="G265">
        <f t="shared" si="17"/>
        <v>0.36</v>
      </c>
      <c r="I265">
        <v>9.0299999999999994</v>
      </c>
      <c r="J265">
        <f t="shared" si="16"/>
        <v>-8.67</v>
      </c>
      <c r="L265">
        <v>-20</v>
      </c>
    </row>
    <row r="266" spans="1:12">
      <c r="A266" s="1">
        <v>15737</v>
      </c>
      <c r="B266" t="str">
        <f t="shared" si="18"/>
        <v xml:space="preserve">  43</v>
      </c>
      <c r="C266">
        <f t="shared" si="19"/>
        <v>1</v>
      </c>
      <c r="D266">
        <v>0.37</v>
      </c>
      <c r="G266">
        <f t="shared" si="17"/>
        <v>0.37</v>
      </c>
      <c r="I266">
        <v>7.64</v>
      </c>
      <c r="J266">
        <f t="shared" si="16"/>
        <v>-7.27</v>
      </c>
      <c r="L266">
        <v>-20</v>
      </c>
    </row>
    <row r="267" spans="1:12">
      <c r="A267" s="1">
        <v>15765</v>
      </c>
      <c r="B267" t="str">
        <f t="shared" si="18"/>
        <v/>
      </c>
      <c r="C267">
        <f t="shared" si="19"/>
        <v>2</v>
      </c>
      <c r="D267">
        <v>0.37</v>
      </c>
      <c r="G267">
        <f t="shared" si="17"/>
        <v>0.37</v>
      </c>
      <c r="I267">
        <v>6.96</v>
      </c>
      <c r="J267">
        <f t="shared" si="16"/>
        <v>-6.59</v>
      </c>
      <c r="L267">
        <v>-20</v>
      </c>
    </row>
    <row r="268" spans="1:12">
      <c r="A268" s="1">
        <v>15796</v>
      </c>
      <c r="B268" t="str">
        <f t="shared" si="18"/>
        <v/>
      </c>
      <c r="C268">
        <f t="shared" si="19"/>
        <v>3</v>
      </c>
      <c r="D268">
        <v>0.37</v>
      </c>
      <c r="G268">
        <f t="shared" si="17"/>
        <v>0.37</v>
      </c>
      <c r="I268">
        <v>7.5</v>
      </c>
      <c r="J268">
        <f t="shared" si="16"/>
        <v>-7.13</v>
      </c>
      <c r="L268">
        <v>-20</v>
      </c>
    </row>
    <row r="269" spans="1:12">
      <c r="A269" s="1">
        <v>15826</v>
      </c>
      <c r="B269" t="str">
        <f t="shared" si="18"/>
        <v/>
      </c>
      <c r="C269">
        <f t="shared" si="19"/>
        <v>4</v>
      </c>
      <c r="D269">
        <v>0.37</v>
      </c>
      <c r="G269">
        <f t="shared" si="17"/>
        <v>0.37</v>
      </c>
      <c r="I269">
        <v>8.07</v>
      </c>
      <c r="J269">
        <f t="shared" si="16"/>
        <v>-7.7</v>
      </c>
      <c r="L269">
        <v>-20</v>
      </c>
    </row>
    <row r="270" spans="1:12">
      <c r="A270" s="1">
        <v>15857</v>
      </c>
      <c r="B270" t="str">
        <f t="shared" si="18"/>
        <v/>
      </c>
      <c r="C270">
        <f t="shared" si="19"/>
        <v>5</v>
      </c>
      <c r="D270">
        <v>0.37</v>
      </c>
      <c r="G270">
        <f t="shared" si="17"/>
        <v>0.37</v>
      </c>
      <c r="I270">
        <v>7.36</v>
      </c>
      <c r="J270">
        <f t="shared" si="16"/>
        <v>-6.99</v>
      </c>
      <c r="L270">
        <v>-20</v>
      </c>
    </row>
    <row r="271" spans="1:12">
      <c r="A271" s="1">
        <v>15887</v>
      </c>
      <c r="B271" t="str">
        <f t="shared" si="18"/>
        <v/>
      </c>
      <c r="C271">
        <f t="shared" si="19"/>
        <v>6</v>
      </c>
      <c r="D271">
        <v>0.37</v>
      </c>
      <c r="G271">
        <f t="shared" si="17"/>
        <v>0.37</v>
      </c>
      <c r="I271">
        <v>7.36</v>
      </c>
      <c r="J271">
        <f t="shared" ref="J271:J334" si="20">G271-I271</f>
        <v>-6.99</v>
      </c>
      <c r="L271">
        <v>-20</v>
      </c>
    </row>
    <row r="272" spans="1:12">
      <c r="A272" s="1">
        <v>15918</v>
      </c>
      <c r="B272" t="str">
        <f t="shared" si="18"/>
        <v/>
      </c>
      <c r="C272">
        <f t="shared" si="19"/>
        <v>7</v>
      </c>
      <c r="D272">
        <v>0.37</v>
      </c>
      <c r="G272">
        <f t="shared" si="17"/>
        <v>0.37</v>
      </c>
      <c r="I272">
        <v>6.1</v>
      </c>
      <c r="J272">
        <f t="shared" si="20"/>
        <v>-5.7299999999999995</v>
      </c>
      <c r="L272">
        <v>-20</v>
      </c>
    </row>
    <row r="273" spans="1:12">
      <c r="A273" s="1">
        <v>15949</v>
      </c>
      <c r="B273" t="str">
        <f t="shared" si="18"/>
        <v/>
      </c>
      <c r="C273">
        <f t="shared" si="19"/>
        <v>8</v>
      </c>
      <c r="D273">
        <v>0.38</v>
      </c>
      <c r="G273">
        <f t="shared" si="17"/>
        <v>0.38</v>
      </c>
      <c r="I273">
        <v>4.8499999999999996</v>
      </c>
      <c r="J273">
        <f t="shared" si="20"/>
        <v>-4.47</v>
      </c>
      <c r="L273">
        <v>-20</v>
      </c>
    </row>
    <row r="274" spans="1:12">
      <c r="A274" s="1">
        <v>15979</v>
      </c>
      <c r="B274" t="str">
        <f t="shared" si="18"/>
        <v/>
      </c>
      <c r="C274">
        <f t="shared" si="19"/>
        <v>9</v>
      </c>
      <c r="D274">
        <v>0.38</v>
      </c>
      <c r="G274">
        <f t="shared" si="17"/>
        <v>0.38</v>
      </c>
      <c r="I274">
        <v>5.45</v>
      </c>
      <c r="J274">
        <f t="shared" si="20"/>
        <v>-5.07</v>
      </c>
      <c r="L274">
        <v>-20</v>
      </c>
    </row>
    <row r="275" spans="1:12">
      <c r="A275" s="1">
        <v>16010</v>
      </c>
      <c r="B275" t="str">
        <f t="shared" si="18"/>
        <v/>
      </c>
      <c r="C275">
        <f t="shared" si="19"/>
        <v>10</v>
      </c>
      <c r="D275">
        <v>0.38</v>
      </c>
      <c r="G275">
        <f t="shared" si="17"/>
        <v>0.38</v>
      </c>
      <c r="I275">
        <v>4.1900000000000004</v>
      </c>
      <c r="J275">
        <f t="shared" si="20"/>
        <v>-3.8100000000000005</v>
      </c>
      <c r="L275">
        <v>-20</v>
      </c>
    </row>
    <row r="276" spans="1:12">
      <c r="A276" s="1">
        <v>16040</v>
      </c>
      <c r="B276" t="str">
        <f t="shared" si="18"/>
        <v/>
      </c>
      <c r="C276">
        <f t="shared" si="19"/>
        <v>11</v>
      </c>
      <c r="D276">
        <v>0.38</v>
      </c>
      <c r="G276">
        <f t="shared" si="17"/>
        <v>0.38</v>
      </c>
      <c r="I276">
        <v>3.57</v>
      </c>
      <c r="J276">
        <f t="shared" si="20"/>
        <v>-3.19</v>
      </c>
      <c r="L276">
        <v>-20</v>
      </c>
    </row>
    <row r="277" spans="1:12">
      <c r="A277" s="1">
        <v>16071</v>
      </c>
      <c r="B277" t="str">
        <f t="shared" si="18"/>
        <v/>
      </c>
      <c r="C277">
        <f t="shared" si="19"/>
        <v>12</v>
      </c>
      <c r="D277">
        <v>0.38</v>
      </c>
      <c r="G277">
        <f t="shared" si="17"/>
        <v>0.38</v>
      </c>
      <c r="I277">
        <v>2.96</v>
      </c>
      <c r="J277">
        <f t="shared" si="20"/>
        <v>-2.58</v>
      </c>
      <c r="L277">
        <v>-20</v>
      </c>
    </row>
    <row r="278" spans="1:12">
      <c r="A278" s="1">
        <v>16102</v>
      </c>
      <c r="B278" t="str">
        <f t="shared" si="18"/>
        <v xml:space="preserve">  44</v>
      </c>
      <c r="C278">
        <f t="shared" si="19"/>
        <v>1</v>
      </c>
      <c r="D278">
        <v>0.37</v>
      </c>
      <c r="G278">
        <f t="shared" si="17"/>
        <v>0.37</v>
      </c>
      <c r="I278">
        <v>2.96</v>
      </c>
      <c r="J278">
        <f t="shared" si="20"/>
        <v>-2.59</v>
      </c>
      <c r="L278">
        <v>-20</v>
      </c>
    </row>
    <row r="279" spans="1:12">
      <c r="A279" s="1">
        <v>16131</v>
      </c>
      <c r="B279" t="str">
        <f t="shared" si="18"/>
        <v/>
      </c>
      <c r="C279">
        <f t="shared" si="19"/>
        <v>2</v>
      </c>
      <c r="D279">
        <v>0.38</v>
      </c>
      <c r="G279">
        <f t="shared" si="17"/>
        <v>0.38</v>
      </c>
      <c r="I279">
        <v>2.96</v>
      </c>
      <c r="J279">
        <f t="shared" si="20"/>
        <v>-2.58</v>
      </c>
      <c r="L279">
        <v>-20</v>
      </c>
    </row>
    <row r="280" spans="1:12">
      <c r="A280" s="1">
        <v>16162</v>
      </c>
      <c r="B280" t="str">
        <f t="shared" si="18"/>
        <v/>
      </c>
      <c r="C280">
        <f t="shared" si="19"/>
        <v>3</v>
      </c>
      <c r="D280">
        <v>0.38</v>
      </c>
      <c r="G280">
        <f t="shared" si="17"/>
        <v>0.38</v>
      </c>
      <c r="I280">
        <v>1.1599999999999999</v>
      </c>
      <c r="J280">
        <f t="shared" si="20"/>
        <v>-0.77999999999999992</v>
      </c>
      <c r="L280">
        <v>-20</v>
      </c>
    </row>
    <row r="281" spans="1:12">
      <c r="A281" s="1">
        <v>16192</v>
      </c>
      <c r="B281" t="str">
        <f t="shared" si="18"/>
        <v/>
      </c>
      <c r="C281">
        <f t="shared" si="19"/>
        <v>4</v>
      </c>
      <c r="D281">
        <v>0.38</v>
      </c>
      <c r="G281">
        <f t="shared" si="17"/>
        <v>0.38</v>
      </c>
      <c r="I281">
        <v>0.56999999999999995</v>
      </c>
      <c r="J281">
        <f t="shared" si="20"/>
        <v>-0.18999999999999995</v>
      </c>
      <c r="L281">
        <v>-20</v>
      </c>
    </row>
    <row r="282" spans="1:12">
      <c r="A282" s="1">
        <v>16223</v>
      </c>
      <c r="B282" t="str">
        <f t="shared" si="18"/>
        <v/>
      </c>
      <c r="C282">
        <f t="shared" si="19"/>
        <v>5</v>
      </c>
      <c r="D282">
        <v>0.38</v>
      </c>
      <c r="G282">
        <f t="shared" si="17"/>
        <v>0.38</v>
      </c>
      <c r="I282">
        <v>0</v>
      </c>
      <c r="J282">
        <f t="shared" si="20"/>
        <v>0.38</v>
      </c>
      <c r="L282">
        <v>-20</v>
      </c>
    </row>
    <row r="283" spans="1:12">
      <c r="A283" s="1">
        <v>16253</v>
      </c>
      <c r="B283" t="str">
        <f t="shared" si="18"/>
        <v/>
      </c>
      <c r="C283">
        <f t="shared" si="19"/>
        <v>6</v>
      </c>
      <c r="D283">
        <v>0.38</v>
      </c>
      <c r="G283">
        <f t="shared" si="17"/>
        <v>0.38</v>
      </c>
      <c r="I283">
        <v>0.56999999999999995</v>
      </c>
      <c r="J283">
        <f t="shared" si="20"/>
        <v>-0.18999999999999995</v>
      </c>
      <c r="L283">
        <v>-20</v>
      </c>
    </row>
    <row r="284" spans="1:12">
      <c r="A284" s="1">
        <v>16284</v>
      </c>
      <c r="B284" t="str">
        <f t="shared" si="18"/>
        <v/>
      </c>
      <c r="C284">
        <f t="shared" si="19"/>
        <v>7</v>
      </c>
      <c r="D284">
        <v>0.38</v>
      </c>
      <c r="G284">
        <f t="shared" si="17"/>
        <v>0.38</v>
      </c>
      <c r="I284">
        <v>1.72</v>
      </c>
      <c r="J284">
        <f t="shared" si="20"/>
        <v>-1.3399999999999999</v>
      </c>
      <c r="L284">
        <v>-20</v>
      </c>
    </row>
    <row r="285" spans="1:12">
      <c r="A285" s="1">
        <v>16315</v>
      </c>
      <c r="B285" t="str">
        <f t="shared" si="18"/>
        <v/>
      </c>
      <c r="C285">
        <f t="shared" si="19"/>
        <v>8</v>
      </c>
      <c r="D285">
        <v>0.38</v>
      </c>
      <c r="G285">
        <f t="shared" si="17"/>
        <v>0.38</v>
      </c>
      <c r="I285">
        <v>2.31</v>
      </c>
      <c r="J285">
        <f t="shared" si="20"/>
        <v>-1.9300000000000002</v>
      </c>
      <c r="L285">
        <v>-20</v>
      </c>
    </row>
    <row r="286" spans="1:12">
      <c r="A286" s="1">
        <v>16345</v>
      </c>
      <c r="B286" t="str">
        <f t="shared" si="18"/>
        <v/>
      </c>
      <c r="C286">
        <f t="shared" si="19"/>
        <v>9</v>
      </c>
      <c r="D286">
        <v>0.38</v>
      </c>
      <c r="G286">
        <f t="shared" si="17"/>
        <v>0.38</v>
      </c>
      <c r="I286">
        <v>1.72</v>
      </c>
      <c r="J286">
        <f t="shared" si="20"/>
        <v>-1.3399999999999999</v>
      </c>
      <c r="L286">
        <v>-20</v>
      </c>
    </row>
    <row r="287" spans="1:12">
      <c r="A287" s="1">
        <v>16376</v>
      </c>
      <c r="B287" t="str">
        <f t="shared" si="18"/>
        <v/>
      </c>
      <c r="C287">
        <f t="shared" si="19"/>
        <v>10</v>
      </c>
      <c r="D287">
        <v>0.38</v>
      </c>
      <c r="G287">
        <f t="shared" si="17"/>
        <v>0.38</v>
      </c>
      <c r="I287">
        <v>1.72</v>
      </c>
      <c r="J287">
        <f t="shared" si="20"/>
        <v>-1.3399999999999999</v>
      </c>
      <c r="L287">
        <v>-20</v>
      </c>
    </row>
    <row r="288" spans="1:12">
      <c r="A288" s="1">
        <v>16406</v>
      </c>
      <c r="B288" t="str">
        <f t="shared" si="18"/>
        <v/>
      </c>
      <c r="C288">
        <f t="shared" si="19"/>
        <v>11</v>
      </c>
      <c r="D288">
        <v>0.38</v>
      </c>
      <c r="G288">
        <f t="shared" si="17"/>
        <v>0.38</v>
      </c>
      <c r="I288">
        <v>1.72</v>
      </c>
      <c r="J288">
        <f t="shared" si="20"/>
        <v>-1.3399999999999999</v>
      </c>
      <c r="L288">
        <v>-20</v>
      </c>
    </row>
    <row r="289" spans="1:12">
      <c r="A289" s="1">
        <v>16437</v>
      </c>
      <c r="B289" t="str">
        <f t="shared" si="18"/>
        <v/>
      </c>
      <c r="C289">
        <f t="shared" si="19"/>
        <v>12</v>
      </c>
      <c r="D289">
        <v>0.38</v>
      </c>
      <c r="G289">
        <f t="shared" si="17"/>
        <v>0.38</v>
      </c>
      <c r="I289">
        <v>2.2999999999999998</v>
      </c>
      <c r="J289">
        <f t="shared" si="20"/>
        <v>-1.92</v>
      </c>
      <c r="L289">
        <v>-20</v>
      </c>
    </row>
    <row r="290" spans="1:12">
      <c r="A290" s="1">
        <v>16468</v>
      </c>
      <c r="B290" t="str">
        <f t="shared" si="18"/>
        <v xml:space="preserve">  45</v>
      </c>
      <c r="C290">
        <f t="shared" si="19"/>
        <v>1</v>
      </c>
      <c r="D290">
        <v>0.38</v>
      </c>
      <c r="G290">
        <f t="shared" si="17"/>
        <v>0.38</v>
      </c>
      <c r="I290">
        <v>2.2999999999999998</v>
      </c>
      <c r="J290">
        <f t="shared" si="20"/>
        <v>-1.92</v>
      </c>
      <c r="L290">
        <v>-20</v>
      </c>
    </row>
    <row r="291" spans="1:12">
      <c r="A291" s="1">
        <v>16496</v>
      </c>
      <c r="B291" t="str">
        <f t="shared" si="18"/>
        <v/>
      </c>
      <c r="C291">
        <f t="shared" si="19"/>
        <v>2</v>
      </c>
      <c r="D291">
        <v>0.38</v>
      </c>
      <c r="G291">
        <f t="shared" si="17"/>
        <v>0.38</v>
      </c>
      <c r="I291">
        <v>2.2999999999999998</v>
      </c>
      <c r="J291">
        <f t="shared" si="20"/>
        <v>-1.92</v>
      </c>
      <c r="L291">
        <v>-20</v>
      </c>
    </row>
    <row r="292" spans="1:12">
      <c r="A292" s="1">
        <v>16527</v>
      </c>
      <c r="B292" t="str">
        <f t="shared" si="18"/>
        <v/>
      </c>
      <c r="C292">
        <f t="shared" si="19"/>
        <v>3</v>
      </c>
      <c r="D292">
        <v>0.38</v>
      </c>
      <c r="G292">
        <f t="shared" si="17"/>
        <v>0.38</v>
      </c>
      <c r="I292">
        <v>2.2999999999999998</v>
      </c>
      <c r="J292">
        <f t="shared" si="20"/>
        <v>-1.92</v>
      </c>
      <c r="L292">
        <v>18</v>
      </c>
    </row>
    <row r="293" spans="1:12">
      <c r="A293" s="1">
        <v>16557</v>
      </c>
      <c r="B293" t="str">
        <f t="shared" si="18"/>
        <v/>
      </c>
      <c r="C293">
        <f t="shared" si="19"/>
        <v>4</v>
      </c>
      <c r="D293">
        <v>0.38</v>
      </c>
      <c r="G293">
        <f t="shared" si="17"/>
        <v>0.38</v>
      </c>
      <c r="I293">
        <v>1.71</v>
      </c>
      <c r="J293">
        <f t="shared" si="20"/>
        <v>-1.33</v>
      </c>
      <c r="L293">
        <v>18</v>
      </c>
    </row>
    <row r="294" spans="1:12">
      <c r="A294" s="1">
        <v>16588</v>
      </c>
      <c r="B294" t="str">
        <f t="shared" si="18"/>
        <v/>
      </c>
      <c r="C294">
        <f t="shared" si="19"/>
        <v>5</v>
      </c>
      <c r="D294">
        <v>0.38</v>
      </c>
      <c r="G294">
        <f t="shared" si="17"/>
        <v>0.38</v>
      </c>
      <c r="I294">
        <v>2.29</v>
      </c>
      <c r="J294">
        <f t="shared" si="20"/>
        <v>-1.9100000000000001</v>
      </c>
      <c r="L294">
        <v>18</v>
      </c>
    </row>
    <row r="295" spans="1:12">
      <c r="A295" s="1">
        <v>16618</v>
      </c>
      <c r="B295" t="str">
        <f t="shared" si="18"/>
        <v/>
      </c>
      <c r="C295">
        <f t="shared" si="19"/>
        <v>6</v>
      </c>
      <c r="D295">
        <v>0.38</v>
      </c>
      <c r="G295">
        <f t="shared" si="17"/>
        <v>0.38</v>
      </c>
      <c r="I295">
        <v>2.84</v>
      </c>
      <c r="J295">
        <f t="shared" si="20"/>
        <v>-2.46</v>
      </c>
      <c r="L295">
        <v>18</v>
      </c>
    </row>
    <row r="296" spans="1:12">
      <c r="A296" s="1">
        <v>16649</v>
      </c>
      <c r="B296" t="str">
        <f t="shared" si="18"/>
        <v/>
      </c>
      <c r="C296">
        <f t="shared" si="19"/>
        <v>7</v>
      </c>
      <c r="D296">
        <v>0.38</v>
      </c>
      <c r="G296">
        <f t="shared" si="17"/>
        <v>0.38</v>
      </c>
      <c r="I296">
        <v>2.2599999999999998</v>
      </c>
      <c r="J296">
        <f t="shared" si="20"/>
        <v>-1.88</v>
      </c>
      <c r="L296">
        <v>18</v>
      </c>
    </row>
    <row r="297" spans="1:12">
      <c r="A297" s="1">
        <v>16680</v>
      </c>
      <c r="B297" t="str">
        <f t="shared" si="18"/>
        <v/>
      </c>
      <c r="C297">
        <f t="shared" si="19"/>
        <v>8</v>
      </c>
      <c r="D297">
        <v>0.38</v>
      </c>
      <c r="G297">
        <f t="shared" si="17"/>
        <v>0.38</v>
      </c>
      <c r="I297">
        <v>2.2599999999999998</v>
      </c>
      <c r="J297">
        <f t="shared" si="20"/>
        <v>-1.88</v>
      </c>
      <c r="L297">
        <v>18</v>
      </c>
    </row>
    <row r="298" spans="1:12">
      <c r="A298" s="1">
        <v>16710</v>
      </c>
      <c r="B298" t="str">
        <f t="shared" si="18"/>
        <v/>
      </c>
      <c r="C298">
        <f t="shared" si="19"/>
        <v>9</v>
      </c>
      <c r="D298">
        <v>0.38</v>
      </c>
      <c r="G298">
        <f t="shared" si="17"/>
        <v>0.38</v>
      </c>
      <c r="I298">
        <v>2.2599999999999998</v>
      </c>
      <c r="J298">
        <f t="shared" si="20"/>
        <v>-1.88</v>
      </c>
      <c r="L298">
        <v>18</v>
      </c>
    </row>
    <row r="299" spans="1:12">
      <c r="A299" s="1">
        <v>16741</v>
      </c>
      <c r="B299" t="str">
        <f t="shared" si="18"/>
        <v/>
      </c>
      <c r="C299">
        <f t="shared" si="19"/>
        <v>10</v>
      </c>
      <c r="D299">
        <v>0.38</v>
      </c>
      <c r="G299">
        <f t="shared" si="17"/>
        <v>0.38</v>
      </c>
      <c r="I299">
        <v>2.2599999999999998</v>
      </c>
      <c r="J299">
        <f t="shared" si="20"/>
        <v>-1.88</v>
      </c>
      <c r="L299">
        <v>18</v>
      </c>
    </row>
    <row r="300" spans="1:12">
      <c r="A300" s="1">
        <v>16771</v>
      </c>
      <c r="B300" t="str">
        <f t="shared" si="18"/>
        <v/>
      </c>
      <c r="C300">
        <f t="shared" si="19"/>
        <v>11</v>
      </c>
      <c r="D300">
        <v>0.38</v>
      </c>
      <c r="G300">
        <f t="shared" si="17"/>
        <v>0.38</v>
      </c>
      <c r="I300">
        <v>2.2599999999999998</v>
      </c>
      <c r="J300">
        <f t="shared" si="20"/>
        <v>-1.88</v>
      </c>
      <c r="L300">
        <v>-20</v>
      </c>
    </row>
    <row r="301" spans="1:12">
      <c r="A301" s="1">
        <v>16802</v>
      </c>
      <c r="B301" t="str">
        <f t="shared" si="18"/>
        <v/>
      </c>
      <c r="C301">
        <f t="shared" si="19"/>
        <v>12</v>
      </c>
      <c r="D301">
        <v>0.38</v>
      </c>
      <c r="G301">
        <f t="shared" si="17"/>
        <v>0.38</v>
      </c>
      <c r="I301">
        <v>2.25</v>
      </c>
      <c r="J301">
        <f t="shared" si="20"/>
        <v>-1.87</v>
      </c>
      <c r="L301">
        <v>-20</v>
      </c>
    </row>
    <row r="302" spans="1:12">
      <c r="A302" s="1">
        <v>16833</v>
      </c>
      <c r="B302" t="str">
        <f t="shared" si="18"/>
        <v xml:space="preserve">  46</v>
      </c>
      <c r="C302">
        <f t="shared" si="19"/>
        <v>1</v>
      </c>
      <c r="D302">
        <v>0.38</v>
      </c>
      <c r="G302">
        <f t="shared" si="17"/>
        <v>0.38</v>
      </c>
      <c r="I302">
        <v>2.25</v>
      </c>
      <c r="J302">
        <f t="shared" si="20"/>
        <v>-1.87</v>
      </c>
      <c r="L302">
        <v>-20</v>
      </c>
    </row>
    <row r="303" spans="1:12">
      <c r="A303" s="1">
        <v>16861</v>
      </c>
      <c r="B303" t="str">
        <f t="shared" si="18"/>
        <v/>
      </c>
      <c r="C303">
        <f t="shared" si="19"/>
        <v>2</v>
      </c>
      <c r="D303">
        <v>0.38</v>
      </c>
      <c r="G303">
        <f t="shared" si="17"/>
        <v>0.38</v>
      </c>
      <c r="I303">
        <v>1.69</v>
      </c>
      <c r="J303">
        <f t="shared" si="20"/>
        <v>-1.31</v>
      </c>
      <c r="L303">
        <v>-20</v>
      </c>
    </row>
    <row r="304" spans="1:12">
      <c r="A304" s="1">
        <v>16892</v>
      </c>
      <c r="B304" t="str">
        <f t="shared" si="18"/>
        <v/>
      </c>
      <c r="C304">
        <f t="shared" si="19"/>
        <v>3</v>
      </c>
      <c r="D304">
        <v>0.38</v>
      </c>
      <c r="G304">
        <f t="shared" si="17"/>
        <v>0.38</v>
      </c>
      <c r="I304">
        <v>2.81</v>
      </c>
      <c r="J304">
        <f t="shared" si="20"/>
        <v>-2.4300000000000002</v>
      </c>
      <c r="L304">
        <v>-20</v>
      </c>
    </row>
    <row r="305" spans="1:12">
      <c r="A305" s="1">
        <v>16922</v>
      </c>
      <c r="B305" t="str">
        <f t="shared" si="18"/>
        <v/>
      </c>
      <c r="C305">
        <f t="shared" si="19"/>
        <v>4</v>
      </c>
      <c r="D305">
        <v>0.38</v>
      </c>
      <c r="G305">
        <f t="shared" si="17"/>
        <v>0.38</v>
      </c>
      <c r="I305">
        <v>3.37</v>
      </c>
      <c r="J305">
        <f t="shared" si="20"/>
        <v>-2.99</v>
      </c>
      <c r="L305">
        <v>-20</v>
      </c>
    </row>
    <row r="306" spans="1:12">
      <c r="A306" s="1">
        <v>16953</v>
      </c>
      <c r="B306" t="str">
        <f t="shared" si="18"/>
        <v/>
      </c>
      <c r="C306">
        <f t="shared" si="19"/>
        <v>5</v>
      </c>
      <c r="D306">
        <v>0.38</v>
      </c>
      <c r="G306">
        <f t="shared" si="17"/>
        <v>0.38</v>
      </c>
      <c r="I306">
        <v>3.35</v>
      </c>
      <c r="J306">
        <f t="shared" si="20"/>
        <v>-2.97</v>
      </c>
      <c r="L306">
        <v>-20</v>
      </c>
    </row>
    <row r="307" spans="1:12">
      <c r="A307" s="1">
        <v>16983</v>
      </c>
      <c r="B307" t="str">
        <f t="shared" si="18"/>
        <v/>
      </c>
      <c r="C307">
        <f t="shared" si="19"/>
        <v>6</v>
      </c>
      <c r="D307">
        <v>0.38</v>
      </c>
      <c r="G307">
        <f t="shared" si="17"/>
        <v>0.38</v>
      </c>
      <c r="I307">
        <v>3.31</v>
      </c>
      <c r="J307">
        <f t="shared" si="20"/>
        <v>-2.93</v>
      </c>
      <c r="L307">
        <v>-20</v>
      </c>
    </row>
    <row r="308" spans="1:12">
      <c r="A308" s="1">
        <v>17014</v>
      </c>
      <c r="B308" t="str">
        <f t="shared" si="18"/>
        <v/>
      </c>
      <c r="C308">
        <f t="shared" si="19"/>
        <v>7</v>
      </c>
      <c r="D308">
        <v>0.38</v>
      </c>
      <c r="G308">
        <f t="shared" si="17"/>
        <v>0.38</v>
      </c>
      <c r="I308">
        <v>9.39</v>
      </c>
      <c r="J308">
        <f t="shared" si="20"/>
        <v>-9.01</v>
      </c>
      <c r="L308">
        <v>-20</v>
      </c>
    </row>
    <row r="309" spans="1:12">
      <c r="A309" s="1">
        <v>17045</v>
      </c>
      <c r="B309" t="str">
        <f t="shared" si="18"/>
        <v/>
      </c>
      <c r="C309">
        <f t="shared" si="19"/>
        <v>8</v>
      </c>
      <c r="D309">
        <v>0.38</v>
      </c>
      <c r="G309">
        <f t="shared" si="17"/>
        <v>0.38</v>
      </c>
      <c r="I309">
        <v>11.6</v>
      </c>
      <c r="J309">
        <f t="shared" si="20"/>
        <v>-11.219999999999999</v>
      </c>
      <c r="L309">
        <v>-20</v>
      </c>
    </row>
    <row r="310" spans="1:12">
      <c r="A310" s="1">
        <v>17075</v>
      </c>
      <c r="B310" t="str">
        <f t="shared" si="18"/>
        <v/>
      </c>
      <c r="C310">
        <f t="shared" si="19"/>
        <v>9</v>
      </c>
      <c r="D310">
        <v>0.38</v>
      </c>
      <c r="G310">
        <f t="shared" si="17"/>
        <v>0.38</v>
      </c>
      <c r="I310">
        <v>12.71</v>
      </c>
      <c r="J310">
        <f t="shared" si="20"/>
        <v>-12.33</v>
      </c>
      <c r="L310">
        <v>-20</v>
      </c>
    </row>
    <row r="311" spans="1:12">
      <c r="A311" s="1">
        <v>17106</v>
      </c>
      <c r="B311" t="str">
        <f t="shared" si="18"/>
        <v/>
      </c>
      <c r="C311">
        <f t="shared" si="19"/>
        <v>10</v>
      </c>
      <c r="D311">
        <v>0.38</v>
      </c>
      <c r="G311">
        <f t="shared" si="17"/>
        <v>0.38</v>
      </c>
      <c r="I311">
        <v>14.92</v>
      </c>
      <c r="J311">
        <f t="shared" si="20"/>
        <v>-14.54</v>
      </c>
      <c r="L311">
        <v>-20</v>
      </c>
    </row>
    <row r="312" spans="1:12">
      <c r="A312" s="1">
        <v>17136</v>
      </c>
      <c r="B312" t="str">
        <f t="shared" si="18"/>
        <v/>
      </c>
      <c r="C312">
        <f t="shared" si="19"/>
        <v>11</v>
      </c>
      <c r="D312">
        <v>0.38</v>
      </c>
      <c r="G312">
        <f t="shared" si="17"/>
        <v>0.38</v>
      </c>
      <c r="I312">
        <v>17.68</v>
      </c>
      <c r="J312">
        <f t="shared" si="20"/>
        <v>-17.3</v>
      </c>
      <c r="L312">
        <v>-20</v>
      </c>
    </row>
    <row r="313" spans="1:12">
      <c r="A313" s="1">
        <v>17167</v>
      </c>
      <c r="B313" t="str">
        <f t="shared" si="18"/>
        <v/>
      </c>
      <c r="C313">
        <f t="shared" si="19"/>
        <v>12</v>
      </c>
      <c r="D313">
        <v>0.38</v>
      </c>
      <c r="G313">
        <f t="shared" si="17"/>
        <v>0.38</v>
      </c>
      <c r="I313">
        <v>18.13</v>
      </c>
      <c r="J313">
        <f t="shared" si="20"/>
        <v>-17.75</v>
      </c>
      <c r="L313">
        <v>-20</v>
      </c>
    </row>
    <row r="314" spans="1:12">
      <c r="A314" s="1">
        <v>17198</v>
      </c>
      <c r="B314" t="str">
        <f t="shared" si="18"/>
        <v xml:space="preserve">  47</v>
      </c>
      <c r="C314">
        <f t="shared" si="19"/>
        <v>1</v>
      </c>
      <c r="D314">
        <v>0.38</v>
      </c>
      <c r="G314">
        <f t="shared" si="17"/>
        <v>0.38</v>
      </c>
      <c r="I314">
        <v>18.13</v>
      </c>
      <c r="J314">
        <f t="shared" si="20"/>
        <v>-17.75</v>
      </c>
      <c r="L314">
        <v>-20</v>
      </c>
    </row>
    <row r="315" spans="1:12">
      <c r="A315" s="1">
        <v>17226</v>
      </c>
      <c r="B315" t="str">
        <f t="shared" si="18"/>
        <v/>
      </c>
      <c r="C315">
        <f t="shared" si="19"/>
        <v>2</v>
      </c>
      <c r="D315">
        <v>0.38</v>
      </c>
      <c r="G315">
        <f t="shared" ref="G315:G378" si="21">D315</f>
        <v>0.38</v>
      </c>
      <c r="I315">
        <v>18.78</v>
      </c>
      <c r="J315">
        <f t="shared" si="20"/>
        <v>-18.400000000000002</v>
      </c>
      <c r="L315">
        <v>-20</v>
      </c>
    </row>
    <row r="316" spans="1:12">
      <c r="A316" s="1">
        <v>17257</v>
      </c>
      <c r="B316" t="str">
        <f t="shared" si="18"/>
        <v/>
      </c>
      <c r="C316">
        <f t="shared" si="19"/>
        <v>3</v>
      </c>
      <c r="D316">
        <v>0.38</v>
      </c>
      <c r="G316">
        <f t="shared" si="21"/>
        <v>0.38</v>
      </c>
      <c r="I316">
        <v>19.670000000000002</v>
      </c>
      <c r="J316">
        <f t="shared" si="20"/>
        <v>-19.290000000000003</v>
      </c>
      <c r="L316">
        <v>-20</v>
      </c>
    </row>
    <row r="317" spans="1:12">
      <c r="A317" s="1">
        <v>17287</v>
      </c>
      <c r="B317" t="str">
        <f t="shared" si="18"/>
        <v/>
      </c>
      <c r="C317">
        <f t="shared" si="19"/>
        <v>4</v>
      </c>
      <c r="D317">
        <v>0.38</v>
      </c>
      <c r="G317">
        <f t="shared" si="21"/>
        <v>0.38</v>
      </c>
      <c r="I317">
        <v>19.02</v>
      </c>
      <c r="J317">
        <f t="shared" si="20"/>
        <v>-18.64</v>
      </c>
      <c r="L317">
        <v>-20</v>
      </c>
    </row>
    <row r="318" spans="1:12">
      <c r="A318" s="1">
        <v>17318</v>
      </c>
      <c r="B318" t="str">
        <f t="shared" si="18"/>
        <v/>
      </c>
      <c r="C318">
        <f t="shared" si="19"/>
        <v>5</v>
      </c>
      <c r="D318">
        <v>0.38</v>
      </c>
      <c r="G318">
        <f t="shared" si="21"/>
        <v>0.38</v>
      </c>
      <c r="I318">
        <v>18.38</v>
      </c>
      <c r="J318">
        <f t="shared" si="20"/>
        <v>-18</v>
      </c>
      <c r="L318">
        <v>-20</v>
      </c>
    </row>
    <row r="319" spans="1:12">
      <c r="A319" s="1">
        <v>17348</v>
      </c>
      <c r="B319" t="str">
        <f t="shared" si="18"/>
        <v/>
      </c>
      <c r="C319">
        <f t="shared" si="19"/>
        <v>6</v>
      </c>
      <c r="D319">
        <v>0.38</v>
      </c>
      <c r="G319">
        <f t="shared" si="21"/>
        <v>0.38</v>
      </c>
      <c r="I319">
        <v>17.649999999999999</v>
      </c>
      <c r="J319">
        <f t="shared" si="20"/>
        <v>-17.27</v>
      </c>
      <c r="L319">
        <v>-20</v>
      </c>
    </row>
    <row r="320" spans="1:12">
      <c r="A320" s="1">
        <v>17379</v>
      </c>
      <c r="B320" t="str">
        <f t="shared" si="18"/>
        <v/>
      </c>
      <c r="C320">
        <f t="shared" si="19"/>
        <v>7</v>
      </c>
      <c r="D320">
        <v>0.64</v>
      </c>
      <c r="G320">
        <f t="shared" si="21"/>
        <v>0.64</v>
      </c>
      <c r="I320">
        <v>12.12</v>
      </c>
      <c r="J320">
        <f t="shared" si="20"/>
        <v>-11.479999999999999</v>
      </c>
      <c r="L320">
        <v>-20</v>
      </c>
    </row>
    <row r="321" spans="1:12">
      <c r="A321" s="1">
        <v>17410</v>
      </c>
      <c r="B321" t="str">
        <f t="shared" si="18"/>
        <v/>
      </c>
      <c r="C321">
        <f t="shared" si="19"/>
        <v>8</v>
      </c>
      <c r="D321">
        <v>0.74</v>
      </c>
      <c r="G321">
        <f t="shared" si="21"/>
        <v>0.74</v>
      </c>
      <c r="I321">
        <v>11.39</v>
      </c>
      <c r="J321">
        <f t="shared" si="20"/>
        <v>-10.65</v>
      </c>
      <c r="L321">
        <v>-20</v>
      </c>
    </row>
    <row r="322" spans="1:12">
      <c r="A322" s="1">
        <v>17440</v>
      </c>
      <c r="B322" t="str">
        <f t="shared" si="18"/>
        <v/>
      </c>
      <c r="C322">
        <f t="shared" si="19"/>
        <v>9</v>
      </c>
      <c r="D322">
        <v>0.79</v>
      </c>
      <c r="G322">
        <f t="shared" si="21"/>
        <v>0.79</v>
      </c>
      <c r="I322">
        <v>12.75</v>
      </c>
      <c r="J322">
        <f t="shared" si="20"/>
        <v>-11.96</v>
      </c>
      <c r="L322">
        <v>-20</v>
      </c>
    </row>
    <row r="323" spans="1:12">
      <c r="A323" s="1">
        <v>17471</v>
      </c>
      <c r="B323" t="str">
        <f t="shared" ref="B323:B386" si="22">IF(C323=1,"  "&amp;YEAR(A323)-1900,"")</f>
        <v/>
      </c>
      <c r="C323">
        <f t="shared" ref="C323:C386" si="23">MONTH(A323)</f>
        <v>10</v>
      </c>
      <c r="D323">
        <v>0.84</v>
      </c>
      <c r="G323">
        <f t="shared" si="21"/>
        <v>0.84</v>
      </c>
      <c r="I323">
        <v>10.58</v>
      </c>
      <c r="J323">
        <f t="shared" si="20"/>
        <v>-9.74</v>
      </c>
      <c r="L323">
        <v>-20</v>
      </c>
    </row>
    <row r="324" spans="1:12">
      <c r="A324" s="1">
        <v>17501</v>
      </c>
      <c r="B324" t="str">
        <f t="shared" si="22"/>
        <v/>
      </c>
      <c r="C324">
        <f t="shared" si="23"/>
        <v>11</v>
      </c>
      <c r="D324">
        <v>0.92</v>
      </c>
      <c r="G324">
        <f t="shared" si="21"/>
        <v>0.92</v>
      </c>
      <c r="I324">
        <v>8.4499999999999993</v>
      </c>
      <c r="J324">
        <f t="shared" si="20"/>
        <v>-7.5299999999999994</v>
      </c>
      <c r="L324">
        <v>-20</v>
      </c>
    </row>
    <row r="325" spans="1:12">
      <c r="A325" s="1">
        <v>17532</v>
      </c>
      <c r="B325" t="str">
        <f t="shared" si="22"/>
        <v/>
      </c>
      <c r="C325">
        <f t="shared" si="23"/>
        <v>12</v>
      </c>
      <c r="D325">
        <v>0.95</v>
      </c>
      <c r="G325">
        <f t="shared" si="21"/>
        <v>0.95</v>
      </c>
      <c r="I325">
        <v>8.84</v>
      </c>
      <c r="J325">
        <f t="shared" si="20"/>
        <v>-7.89</v>
      </c>
      <c r="L325">
        <v>-20</v>
      </c>
    </row>
    <row r="326" spans="1:12">
      <c r="A326" s="1">
        <v>17563</v>
      </c>
      <c r="B326" t="str">
        <f t="shared" si="22"/>
        <v xml:space="preserve">  48</v>
      </c>
      <c r="C326">
        <f t="shared" si="23"/>
        <v>1</v>
      </c>
      <c r="D326">
        <v>0.97</v>
      </c>
      <c r="G326">
        <f t="shared" si="21"/>
        <v>0.97</v>
      </c>
      <c r="I326">
        <v>10.23</v>
      </c>
      <c r="J326">
        <f t="shared" si="20"/>
        <v>-9.26</v>
      </c>
      <c r="L326">
        <v>-20</v>
      </c>
    </row>
    <row r="327" spans="1:12">
      <c r="A327" s="1">
        <v>17592</v>
      </c>
      <c r="B327" t="str">
        <f t="shared" si="22"/>
        <v/>
      </c>
      <c r="C327">
        <f t="shared" si="23"/>
        <v>2</v>
      </c>
      <c r="D327">
        <v>0.99</v>
      </c>
      <c r="G327">
        <f t="shared" si="21"/>
        <v>0.99</v>
      </c>
      <c r="I327">
        <v>9.3000000000000007</v>
      </c>
      <c r="J327">
        <f t="shared" si="20"/>
        <v>-8.31</v>
      </c>
      <c r="L327">
        <v>-20</v>
      </c>
    </row>
    <row r="328" spans="1:12">
      <c r="A328" s="1">
        <v>17623</v>
      </c>
      <c r="B328" t="str">
        <f t="shared" si="22"/>
        <v/>
      </c>
      <c r="C328">
        <f t="shared" si="23"/>
        <v>3</v>
      </c>
      <c r="D328">
        <v>1</v>
      </c>
      <c r="G328">
        <f t="shared" si="21"/>
        <v>1</v>
      </c>
      <c r="I328">
        <v>6.85</v>
      </c>
      <c r="J328">
        <f t="shared" si="20"/>
        <v>-5.85</v>
      </c>
      <c r="L328">
        <v>-20</v>
      </c>
    </row>
    <row r="329" spans="1:12">
      <c r="A329" s="1">
        <v>17653</v>
      </c>
      <c r="B329" t="str">
        <f t="shared" si="22"/>
        <v/>
      </c>
      <c r="C329">
        <f t="shared" si="23"/>
        <v>4</v>
      </c>
      <c r="D329">
        <v>1</v>
      </c>
      <c r="G329">
        <f t="shared" si="21"/>
        <v>1</v>
      </c>
      <c r="I329">
        <v>8.68</v>
      </c>
      <c r="J329">
        <f t="shared" si="20"/>
        <v>-7.68</v>
      </c>
      <c r="L329">
        <v>-20</v>
      </c>
    </row>
    <row r="330" spans="1:12">
      <c r="A330" s="1">
        <v>17684</v>
      </c>
      <c r="B330" t="str">
        <f t="shared" si="22"/>
        <v/>
      </c>
      <c r="C330">
        <f t="shared" si="23"/>
        <v>5</v>
      </c>
      <c r="D330">
        <v>1</v>
      </c>
      <c r="G330">
        <f t="shared" si="21"/>
        <v>1</v>
      </c>
      <c r="I330">
        <v>9.1300000000000008</v>
      </c>
      <c r="J330">
        <f t="shared" si="20"/>
        <v>-8.1300000000000008</v>
      </c>
      <c r="L330">
        <v>-20</v>
      </c>
    </row>
    <row r="331" spans="1:12">
      <c r="A331" s="1">
        <v>17714</v>
      </c>
      <c r="B331" t="str">
        <f t="shared" si="22"/>
        <v/>
      </c>
      <c r="C331">
        <f t="shared" si="23"/>
        <v>6</v>
      </c>
      <c r="D331">
        <v>1</v>
      </c>
      <c r="G331">
        <f t="shared" si="21"/>
        <v>1</v>
      </c>
      <c r="I331">
        <v>9.5500000000000007</v>
      </c>
      <c r="J331">
        <f t="shared" si="20"/>
        <v>-8.5500000000000007</v>
      </c>
      <c r="L331">
        <v>-20</v>
      </c>
    </row>
    <row r="332" spans="1:12">
      <c r="A332" s="1">
        <v>17745</v>
      </c>
      <c r="B332" t="str">
        <f t="shared" si="22"/>
        <v/>
      </c>
      <c r="C332">
        <f t="shared" si="23"/>
        <v>7</v>
      </c>
      <c r="D332">
        <v>1</v>
      </c>
      <c r="G332">
        <f t="shared" si="21"/>
        <v>1</v>
      </c>
      <c r="I332">
        <v>9.91</v>
      </c>
      <c r="J332">
        <f t="shared" si="20"/>
        <v>-8.91</v>
      </c>
      <c r="L332">
        <v>-20</v>
      </c>
    </row>
    <row r="333" spans="1:12">
      <c r="A333" s="1">
        <v>17776</v>
      </c>
      <c r="B333" t="str">
        <f t="shared" si="22"/>
        <v/>
      </c>
      <c r="C333">
        <f t="shared" si="23"/>
        <v>8</v>
      </c>
      <c r="D333">
        <v>1.03</v>
      </c>
      <c r="G333">
        <f t="shared" si="21"/>
        <v>1.03</v>
      </c>
      <c r="I333">
        <v>8.89</v>
      </c>
      <c r="J333">
        <f t="shared" si="20"/>
        <v>-7.86</v>
      </c>
      <c r="L333">
        <v>-20</v>
      </c>
    </row>
    <row r="334" spans="1:12">
      <c r="A334" s="1">
        <v>17806</v>
      </c>
      <c r="B334" t="str">
        <f t="shared" si="22"/>
        <v/>
      </c>
      <c r="C334">
        <f t="shared" si="23"/>
        <v>9</v>
      </c>
      <c r="D334">
        <v>1.0900000000000001</v>
      </c>
      <c r="G334">
        <f t="shared" si="21"/>
        <v>1.0900000000000001</v>
      </c>
      <c r="I334">
        <v>6.52</v>
      </c>
      <c r="J334">
        <f t="shared" si="20"/>
        <v>-5.43</v>
      </c>
      <c r="L334">
        <v>-20</v>
      </c>
    </row>
    <row r="335" spans="1:12">
      <c r="A335" s="1">
        <v>17837</v>
      </c>
      <c r="B335" t="str">
        <f t="shared" si="22"/>
        <v/>
      </c>
      <c r="C335">
        <f t="shared" si="23"/>
        <v>10</v>
      </c>
      <c r="D335">
        <v>1.1200000000000001</v>
      </c>
      <c r="G335">
        <f t="shared" si="21"/>
        <v>1.1200000000000001</v>
      </c>
      <c r="I335">
        <v>6.09</v>
      </c>
      <c r="J335">
        <f t="shared" ref="J335:J398" si="24">G335-I335</f>
        <v>-4.97</v>
      </c>
      <c r="L335">
        <v>-20</v>
      </c>
    </row>
    <row r="336" spans="1:12">
      <c r="A336" s="1">
        <v>17867</v>
      </c>
      <c r="B336" t="str">
        <f t="shared" si="22"/>
        <v/>
      </c>
      <c r="C336">
        <f t="shared" si="23"/>
        <v>11</v>
      </c>
      <c r="D336">
        <v>1.1399999999999999</v>
      </c>
      <c r="G336">
        <f t="shared" si="21"/>
        <v>1.1399999999999999</v>
      </c>
      <c r="I336">
        <v>4.76</v>
      </c>
      <c r="J336">
        <f t="shared" si="24"/>
        <v>-3.62</v>
      </c>
      <c r="L336">
        <v>-20</v>
      </c>
    </row>
    <row r="337" spans="1:12">
      <c r="A337" s="1">
        <v>17898</v>
      </c>
      <c r="B337" t="str">
        <f t="shared" si="22"/>
        <v/>
      </c>
      <c r="C337">
        <f t="shared" si="23"/>
        <v>12</v>
      </c>
      <c r="D337">
        <v>1.1499999999999999</v>
      </c>
      <c r="G337">
        <f t="shared" si="21"/>
        <v>1.1499999999999999</v>
      </c>
      <c r="I337">
        <v>2.99</v>
      </c>
      <c r="J337">
        <f t="shared" si="24"/>
        <v>-1.8400000000000003</v>
      </c>
      <c r="L337">
        <v>18</v>
      </c>
    </row>
    <row r="338" spans="1:12">
      <c r="A338" s="1">
        <v>17929</v>
      </c>
      <c r="B338" t="str">
        <f t="shared" si="22"/>
        <v xml:space="preserve">  49</v>
      </c>
      <c r="C338">
        <f t="shared" si="23"/>
        <v>1</v>
      </c>
      <c r="D338">
        <v>1.1599999999999999</v>
      </c>
      <c r="G338">
        <f t="shared" si="21"/>
        <v>1.1599999999999999</v>
      </c>
      <c r="I338">
        <v>1.27</v>
      </c>
      <c r="J338">
        <f t="shared" si="24"/>
        <v>-0.1100000000000001</v>
      </c>
      <c r="L338">
        <v>18</v>
      </c>
    </row>
    <row r="339" spans="1:12">
      <c r="A339" s="1">
        <v>17957</v>
      </c>
      <c r="B339" t="str">
        <f t="shared" si="22"/>
        <v/>
      </c>
      <c r="C339">
        <f t="shared" si="23"/>
        <v>2</v>
      </c>
      <c r="D339">
        <v>1.1599999999999999</v>
      </c>
      <c r="G339">
        <f t="shared" si="21"/>
        <v>1.1599999999999999</v>
      </c>
      <c r="I339">
        <v>1.28</v>
      </c>
      <c r="J339">
        <f t="shared" si="24"/>
        <v>-0.12000000000000011</v>
      </c>
      <c r="L339">
        <v>18</v>
      </c>
    </row>
    <row r="340" spans="1:12">
      <c r="A340" s="1">
        <v>17988</v>
      </c>
      <c r="B340" t="str">
        <f t="shared" si="22"/>
        <v/>
      </c>
      <c r="C340">
        <f t="shared" si="23"/>
        <v>3</v>
      </c>
      <c r="D340">
        <v>1.1599999999999999</v>
      </c>
      <c r="G340">
        <f t="shared" si="21"/>
        <v>1.1599999999999999</v>
      </c>
      <c r="I340">
        <v>1.71</v>
      </c>
      <c r="J340">
        <f t="shared" si="24"/>
        <v>-0.55000000000000004</v>
      </c>
      <c r="L340">
        <v>18</v>
      </c>
    </row>
    <row r="341" spans="1:12">
      <c r="A341" s="1">
        <v>18018</v>
      </c>
      <c r="B341" t="str">
        <f t="shared" si="22"/>
        <v/>
      </c>
      <c r="C341">
        <f t="shared" si="23"/>
        <v>4</v>
      </c>
      <c r="D341">
        <v>1.1599999999999999</v>
      </c>
      <c r="G341">
        <f t="shared" si="21"/>
        <v>1.1599999999999999</v>
      </c>
      <c r="I341">
        <v>0.42</v>
      </c>
      <c r="J341">
        <f t="shared" si="24"/>
        <v>0.74</v>
      </c>
      <c r="L341">
        <v>18</v>
      </c>
    </row>
    <row r="342" spans="1:12">
      <c r="A342" s="1">
        <v>18049</v>
      </c>
      <c r="B342" t="str">
        <f t="shared" si="22"/>
        <v/>
      </c>
      <c r="C342">
        <f t="shared" si="23"/>
        <v>5</v>
      </c>
      <c r="D342">
        <v>1.1499999999999999</v>
      </c>
      <c r="G342">
        <f t="shared" si="21"/>
        <v>1.1499999999999999</v>
      </c>
      <c r="I342">
        <v>-0.42</v>
      </c>
      <c r="J342">
        <f t="shared" si="24"/>
        <v>1.5699999999999998</v>
      </c>
      <c r="L342">
        <v>18</v>
      </c>
    </row>
    <row r="343" spans="1:12">
      <c r="A343" s="1">
        <v>18079</v>
      </c>
      <c r="B343" t="str">
        <f t="shared" si="22"/>
        <v/>
      </c>
      <c r="C343">
        <f t="shared" si="23"/>
        <v>6</v>
      </c>
      <c r="D343">
        <v>1.1599999999999999</v>
      </c>
      <c r="G343">
        <f t="shared" si="21"/>
        <v>1.1599999999999999</v>
      </c>
      <c r="I343">
        <v>-0.83</v>
      </c>
      <c r="J343">
        <f t="shared" si="24"/>
        <v>1.9899999999999998</v>
      </c>
      <c r="L343">
        <v>18</v>
      </c>
    </row>
    <row r="344" spans="1:12">
      <c r="A344" s="1">
        <v>18110</v>
      </c>
      <c r="B344" t="str">
        <f t="shared" si="22"/>
        <v/>
      </c>
      <c r="C344">
        <f t="shared" si="23"/>
        <v>7</v>
      </c>
      <c r="D344">
        <v>0.98</v>
      </c>
      <c r="G344">
        <f t="shared" si="21"/>
        <v>0.98</v>
      </c>
      <c r="I344">
        <v>-2.87</v>
      </c>
      <c r="J344">
        <f t="shared" si="24"/>
        <v>3.85</v>
      </c>
      <c r="L344">
        <v>18</v>
      </c>
    </row>
    <row r="345" spans="1:12">
      <c r="A345" s="1">
        <v>18141</v>
      </c>
      <c r="B345" t="str">
        <f t="shared" si="22"/>
        <v/>
      </c>
      <c r="C345">
        <f t="shared" si="23"/>
        <v>8</v>
      </c>
      <c r="D345">
        <v>1.02</v>
      </c>
      <c r="G345">
        <f t="shared" si="21"/>
        <v>1.02</v>
      </c>
      <c r="I345">
        <v>-2.86</v>
      </c>
      <c r="J345">
        <f t="shared" si="24"/>
        <v>3.88</v>
      </c>
      <c r="L345">
        <v>18</v>
      </c>
    </row>
    <row r="346" spans="1:12">
      <c r="A346" s="1">
        <v>18171</v>
      </c>
      <c r="B346" t="str">
        <f t="shared" si="22"/>
        <v/>
      </c>
      <c r="C346">
        <f t="shared" si="23"/>
        <v>9</v>
      </c>
      <c r="D346">
        <v>1.06</v>
      </c>
      <c r="G346">
        <f t="shared" si="21"/>
        <v>1.06</v>
      </c>
      <c r="I346">
        <v>-2.4500000000000002</v>
      </c>
      <c r="J346">
        <f t="shared" si="24"/>
        <v>3.5100000000000002</v>
      </c>
      <c r="L346">
        <v>18</v>
      </c>
    </row>
    <row r="347" spans="1:12">
      <c r="A347" s="1">
        <v>18202</v>
      </c>
      <c r="B347" t="str">
        <f t="shared" si="22"/>
        <v/>
      </c>
      <c r="C347">
        <f t="shared" si="23"/>
        <v>10</v>
      </c>
      <c r="D347">
        <v>1.04</v>
      </c>
      <c r="G347">
        <f t="shared" si="21"/>
        <v>1.04</v>
      </c>
      <c r="I347">
        <v>-2.87</v>
      </c>
      <c r="J347">
        <f t="shared" si="24"/>
        <v>3.91</v>
      </c>
      <c r="L347">
        <v>18</v>
      </c>
    </row>
    <row r="348" spans="1:12">
      <c r="A348" s="1">
        <v>18232</v>
      </c>
      <c r="B348" t="str">
        <f t="shared" si="22"/>
        <v/>
      </c>
      <c r="C348">
        <f t="shared" si="23"/>
        <v>11</v>
      </c>
      <c r="D348">
        <v>1.06</v>
      </c>
      <c r="G348">
        <f t="shared" si="21"/>
        <v>1.06</v>
      </c>
      <c r="I348">
        <v>-1.65</v>
      </c>
      <c r="J348">
        <f t="shared" si="24"/>
        <v>2.71</v>
      </c>
      <c r="L348">
        <v>-20</v>
      </c>
    </row>
    <row r="349" spans="1:12">
      <c r="A349" s="1">
        <v>18263</v>
      </c>
      <c r="B349" t="str">
        <f t="shared" si="22"/>
        <v/>
      </c>
      <c r="C349">
        <f t="shared" si="23"/>
        <v>12</v>
      </c>
      <c r="D349">
        <v>1.1000000000000001</v>
      </c>
      <c r="G349">
        <f t="shared" si="21"/>
        <v>1.1000000000000001</v>
      </c>
      <c r="I349">
        <v>-2.0699999999999998</v>
      </c>
      <c r="J349">
        <f t="shared" si="24"/>
        <v>3.17</v>
      </c>
      <c r="L349">
        <v>-20</v>
      </c>
    </row>
    <row r="350" spans="1:12">
      <c r="A350" s="1">
        <v>18294</v>
      </c>
      <c r="B350" t="str">
        <f t="shared" si="22"/>
        <v xml:space="preserve">  50</v>
      </c>
      <c r="C350">
        <f t="shared" si="23"/>
        <v>1</v>
      </c>
      <c r="D350">
        <v>1.0900000000000001</v>
      </c>
      <c r="G350">
        <f t="shared" si="21"/>
        <v>1.0900000000000001</v>
      </c>
      <c r="I350">
        <v>-2.08</v>
      </c>
      <c r="J350">
        <f t="shared" si="24"/>
        <v>3.17</v>
      </c>
      <c r="L350">
        <v>-20</v>
      </c>
    </row>
    <row r="351" spans="1:12">
      <c r="A351" s="1">
        <v>18322</v>
      </c>
      <c r="B351" t="str">
        <f t="shared" si="22"/>
        <v/>
      </c>
      <c r="C351">
        <f t="shared" si="23"/>
        <v>2</v>
      </c>
      <c r="D351">
        <v>1.1299999999999999</v>
      </c>
      <c r="G351">
        <f t="shared" si="21"/>
        <v>1.1299999999999999</v>
      </c>
      <c r="I351">
        <v>-1.26</v>
      </c>
      <c r="J351">
        <f t="shared" si="24"/>
        <v>2.3899999999999997</v>
      </c>
      <c r="L351">
        <v>-20</v>
      </c>
    </row>
    <row r="352" spans="1:12">
      <c r="A352" s="1">
        <v>18353</v>
      </c>
      <c r="B352" t="str">
        <f t="shared" si="22"/>
        <v/>
      </c>
      <c r="C352">
        <f t="shared" si="23"/>
        <v>3</v>
      </c>
      <c r="D352">
        <v>1.1399999999999999</v>
      </c>
      <c r="G352">
        <f t="shared" si="21"/>
        <v>1.1399999999999999</v>
      </c>
      <c r="I352">
        <v>-0.84</v>
      </c>
      <c r="J352">
        <f t="shared" si="24"/>
        <v>1.98</v>
      </c>
      <c r="L352">
        <v>-20</v>
      </c>
    </row>
    <row r="353" spans="1:12">
      <c r="A353" s="1">
        <v>18383</v>
      </c>
      <c r="B353" t="str">
        <f t="shared" si="22"/>
        <v/>
      </c>
      <c r="C353">
        <f t="shared" si="23"/>
        <v>4</v>
      </c>
      <c r="D353">
        <v>1.1599999999999999</v>
      </c>
      <c r="G353">
        <f t="shared" si="21"/>
        <v>1.1599999999999999</v>
      </c>
      <c r="I353">
        <v>-1.26</v>
      </c>
      <c r="J353">
        <f t="shared" si="24"/>
        <v>2.42</v>
      </c>
      <c r="L353">
        <v>-20</v>
      </c>
    </row>
    <row r="354" spans="1:12">
      <c r="A354" s="1">
        <v>18414</v>
      </c>
      <c r="B354" t="str">
        <f t="shared" si="22"/>
        <v/>
      </c>
      <c r="C354">
        <f t="shared" si="23"/>
        <v>5</v>
      </c>
      <c r="D354">
        <v>1.17</v>
      </c>
      <c r="G354">
        <f t="shared" si="21"/>
        <v>1.17</v>
      </c>
      <c r="I354">
        <v>-0.42</v>
      </c>
      <c r="J354">
        <f t="shared" si="24"/>
        <v>1.5899999999999999</v>
      </c>
      <c r="L354">
        <v>-20</v>
      </c>
    </row>
    <row r="355" spans="1:12">
      <c r="A355" s="1">
        <v>18444</v>
      </c>
      <c r="B355" t="str">
        <f t="shared" si="22"/>
        <v/>
      </c>
      <c r="C355">
        <f t="shared" si="23"/>
        <v>6</v>
      </c>
      <c r="D355">
        <v>1.17</v>
      </c>
      <c r="G355">
        <f t="shared" si="21"/>
        <v>1.17</v>
      </c>
      <c r="I355">
        <v>-0.42</v>
      </c>
      <c r="J355">
        <f t="shared" si="24"/>
        <v>1.5899999999999999</v>
      </c>
      <c r="L355">
        <v>-20</v>
      </c>
    </row>
    <row r="356" spans="1:12">
      <c r="A356" s="1">
        <v>18475</v>
      </c>
      <c r="B356" t="str">
        <f t="shared" si="22"/>
        <v/>
      </c>
      <c r="C356">
        <f t="shared" si="23"/>
        <v>7</v>
      </c>
      <c r="D356">
        <v>1.17</v>
      </c>
      <c r="G356">
        <f t="shared" si="21"/>
        <v>1.17</v>
      </c>
      <c r="I356">
        <v>1.69</v>
      </c>
      <c r="J356">
        <f t="shared" si="24"/>
        <v>-0.52</v>
      </c>
      <c r="L356">
        <v>-20</v>
      </c>
    </row>
    <row r="357" spans="1:12">
      <c r="A357" s="1">
        <v>18506</v>
      </c>
      <c r="B357" t="str">
        <f t="shared" si="22"/>
        <v/>
      </c>
      <c r="C357">
        <f t="shared" si="23"/>
        <v>8</v>
      </c>
      <c r="D357">
        <v>1.21</v>
      </c>
      <c r="G357">
        <f t="shared" si="21"/>
        <v>1.21</v>
      </c>
      <c r="I357">
        <v>2.1</v>
      </c>
      <c r="J357">
        <f t="shared" si="24"/>
        <v>-0.89000000000000012</v>
      </c>
      <c r="L357">
        <v>-20</v>
      </c>
    </row>
    <row r="358" spans="1:12">
      <c r="A358" s="1">
        <v>18536</v>
      </c>
      <c r="B358" t="str">
        <f t="shared" si="22"/>
        <v/>
      </c>
      <c r="C358">
        <f t="shared" si="23"/>
        <v>9</v>
      </c>
      <c r="D358">
        <v>1.32</v>
      </c>
      <c r="G358">
        <f t="shared" si="21"/>
        <v>1.32</v>
      </c>
      <c r="I358">
        <v>2.09</v>
      </c>
      <c r="J358">
        <f t="shared" si="24"/>
        <v>-0.7699999999999998</v>
      </c>
      <c r="L358">
        <v>-20</v>
      </c>
    </row>
    <row r="359" spans="1:12">
      <c r="A359" s="1">
        <v>18567</v>
      </c>
      <c r="B359" t="str">
        <f t="shared" si="22"/>
        <v/>
      </c>
      <c r="C359">
        <f t="shared" si="23"/>
        <v>10</v>
      </c>
      <c r="D359">
        <v>1.33</v>
      </c>
      <c r="G359">
        <f t="shared" si="21"/>
        <v>1.33</v>
      </c>
      <c r="I359">
        <v>3.8</v>
      </c>
      <c r="J359">
        <f t="shared" si="24"/>
        <v>-2.4699999999999998</v>
      </c>
      <c r="L359">
        <v>-20</v>
      </c>
    </row>
    <row r="360" spans="1:12">
      <c r="A360" s="1">
        <v>18597</v>
      </c>
      <c r="B360" t="str">
        <f t="shared" si="22"/>
        <v/>
      </c>
      <c r="C360">
        <f t="shared" si="23"/>
        <v>11</v>
      </c>
      <c r="D360">
        <v>1.36</v>
      </c>
      <c r="G360">
        <f t="shared" si="21"/>
        <v>1.36</v>
      </c>
      <c r="I360">
        <v>3.78</v>
      </c>
      <c r="J360">
        <f t="shared" si="24"/>
        <v>-2.42</v>
      </c>
      <c r="L360">
        <v>-20</v>
      </c>
    </row>
    <row r="361" spans="1:12">
      <c r="A361" s="1">
        <v>18628</v>
      </c>
      <c r="B361" t="str">
        <f t="shared" si="22"/>
        <v/>
      </c>
      <c r="C361">
        <f t="shared" si="23"/>
        <v>12</v>
      </c>
      <c r="D361">
        <v>1.37</v>
      </c>
      <c r="G361">
        <f t="shared" si="21"/>
        <v>1.37</v>
      </c>
      <c r="I361">
        <v>5.93</v>
      </c>
      <c r="J361">
        <f t="shared" si="24"/>
        <v>-4.5599999999999996</v>
      </c>
      <c r="L361">
        <v>-20</v>
      </c>
    </row>
    <row r="362" spans="1:12">
      <c r="A362" s="1">
        <v>18659</v>
      </c>
      <c r="B362" t="str">
        <f t="shared" si="22"/>
        <v xml:space="preserve">  51</v>
      </c>
      <c r="C362">
        <f t="shared" si="23"/>
        <v>1</v>
      </c>
      <c r="D362">
        <v>1.39</v>
      </c>
      <c r="G362">
        <f t="shared" si="21"/>
        <v>1.39</v>
      </c>
      <c r="I362">
        <v>8.09</v>
      </c>
      <c r="J362">
        <f t="shared" si="24"/>
        <v>-6.7</v>
      </c>
      <c r="L362">
        <v>-20</v>
      </c>
    </row>
    <row r="363" spans="1:12">
      <c r="A363" s="1">
        <v>18687</v>
      </c>
      <c r="B363" t="str">
        <f t="shared" si="22"/>
        <v/>
      </c>
      <c r="C363">
        <f t="shared" si="23"/>
        <v>2</v>
      </c>
      <c r="D363">
        <v>1.39</v>
      </c>
      <c r="G363">
        <f t="shared" si="21"/>
        <v>1.39</v>
      </c>
      <c r="I363">
        <v>9.36</v>
      </c>
      <c r="J363">
        <f t="shared" si="24"/>
        <v>-7.97</v>
      </c>
      <c r="L363">
        <v>-20</v>
      </c>
    </row>
    <row r="364" spans="1:12">
      <c r="A364" s="1">
        <v>18718</v>
      </c>
      <c r="B364" t="str">
        <f t="shared" si="22"/>
        <v/>
      </c>
      <c r="C364">
        <f t="shared" si="23"/>
        <v>3</v>
      </c>
      <c r="D364">
        <v>1.42</v>
      </c>
      <c r="G364">
        <f t="shared" si="21"/>
        <v>1.42</v>
      </c>
      <c r="I364">
        <v>9.32</v>
      </c>
      <c r="J364">
        <f t="shared" si="24"/>
        <v>-7.9</v>
      </c>
      <c r="L364">
        <v>-20</v>
      </c>
    </row>
    <row r="365" spans="1:12">
      <c r="A365" s="1">
        <v>18748</v>
      </c>
      <c r="B365" t="str">
        <f t="shared" si="22"/>
        <v/>
      </c>
      <c r="C365">
        <f t="shared" si="23"/>
        <v>4</v>
      </c>
      <c r="D365">
        <v>1.52</v>
      </c>
      <c r="G365">
        <f t="shared" si="21"/>
        <v>1.52</v>
      </c>
      <c r="I365">
        <v>9.32</v>
      </c>
      <c r="J365">
        <f t="shared" si="24"/>
        <v>-7.8000000000000007</v>
      </c>
      <c r="L365">
        <v>-20</v>
      </c>
    </row>
    <row r="366" spans="1:12">
      <c r="A366" s="1">
        <v>18779</v>
      </c>
      <c r="B366" t="str">
        <f t="shared" si="22"/>
        <v/>
      </c>
      <c r="C366">
        <f t="shared" si="23"/>
        <v>5</v>
      </c>
      <c r="D366">
        <v>1.58</v>
      </c>
      <c r="G366">
        <f t="shared" si="21"/>
        <v>1.58</v>
      </c>
      <c r="I366">
        <v>9.2799999999999994</v>
      </c>
      <c r="J366">
        <f t="shared" si="24"/>
        <v>-7.6999999999999993</v>
      </c>
      <c r="L366">
        <v>-20</v>
      </c>
    </row>
    <row r="367" spans="1:12">
      <c r="A367" s="1">
        <v>18809</v>
      </c>
      <c r="B367" t="str">
        <f t="shared" si="22"/>
        <v/>
      </c>
      <c r="C367">
        <f t="shared" si="23"/>
        <v>6</v>
      </c>
      <c r="D367">
        <v>1.5</v>
      </c>
      <c r="G367">
        <f t="shared" si="21"/>
        <v>1.5</v>
      </c>
      <c r="I367">
        <v>8.82</v>
      </c>
      <c r="J367">
        <f t="shared" si="24"/>
        <v>-7.32</v>
      </c>
      <c r="L367">
        <v>-20</v>
      </c>
    </row>
    <row r="368" spans="1:12">
      <c r="A368" s="1">
        <v>18840</v>
      </c>
      <c r="B368" t="str">
        <f t="shared" si="22"/>
        <v/>
      </c>
      <c r="C368">
        <f t="shared" si="23"/>
        <v>7</v>
      </c>
      <c r="D368">
        <v>1.59</v>
      </c>
      <c r="G368">
        <f t="shared" si="21"/>
        <v>1.59</v>
      </c>
      <c r="I368">
        <v>7.47</v>
      </c>
      <c r="J368">
        <f t="shared" si="24"/>
        <v>-5.88</v>
      </c>
      <c r="L368">
        <v>-20</v>
      </c>
    </row>
    <row r="369" spans="1:12">
      <c r="A369" s="1">
        <v>18871</v>
      </c>
      <c r="B369" t="str">
        <f t="shared" si="22"/>
        <v/>
      </c>
      <c r="C369">
        <f t="shared" si="23"/>
        <v>8</v>
      </c>
      <c r="D369">
        <v>1.64</v>
      </c>
      <c r="G369">
        <f t="shared" si="21"/>
        <v>1.64</v>
      </c>
      <c r="I369">
        <v>6.58</v>
      </c>
      <c r="J369">
        <f t="shared" si="24"/>
        <v>-4.9400000000000004</v>
      </c>
      <c r="L369">
        <v>-20</v>
      </c>
    </row>
    <row r="370" spans="1:12">
      <c r="A370" s="1">
        <v>18901</v>
      </c>
      <c r="B370" t="str">
        <f t="shared" si="22"/>
        <v/>
      </c>
      <c r="C370">
        <f t="shared" si="23"/>
        <v>9</v>
      </c>
      <c r="D370">
        <v>1.65</v>
      </c>
      <c r="G370">
        <f t="shared" si="21"/>
        <v>1.65</v>
      </c>
      <c r="I370">
        <v>6.97</v>
      </c>
      <c r="J370">
        <f t="shared" si="24"/>
        <v>-5.32</v>
      </c>
      <c r="L370">
        <v>-20</v>
      </c>
    </row>
    <row r="371" spans="1:12">
      <c r="A371" s="1">
        <v>18932</v>
      </c>
      <c r="B371" t="str">
        <f t="shared" si="22"/>
        <v/>
      </c>
      <c r="C371">
        <f t="shared" si="23"/>
        <v>10</v>
      </c>
      <c r="D371">
        <v>1.61</v>
      </c>
      <c r="G371">
        <f t="shared" si="21"/>
        <v>1.61</v>
      </c>
      <c r="I371">
        <v>6.5</v>
      </c>
      <c r="J371">
        <f t="shared" si="24"/>
        <v>-4.8899999999999997</v>
      </c>
      <c r="L371">
        <v>-20</v>
      </c>
    </row>
    <row r="372" spans="1:12">
      <c r="A372" s="1">
        <v>18962</v>
      </c>
      <c r="B372" t="str">
        <f t="shared" si="22"/>
        <v/>
      </c>
      <c r="C372">
        <f t="shared" si="23"/>
        <v>11</v>
      </c>
      <c r="D372">
        <v>1.61</v>
      </c>
      <c r="G372">
        <f t="shared" si="21"/>
        <v>1.61</v>
      </c>
      <c r="I372">
        <v>6.88</v>
      </c>
      <c r="J372">
        <f t="shared" si="24"/>
        <v>-5.27</v>
      </c>
      <c r="L372">
        <v>-20</v>
      </c>
    </row>
    <row r="373" spans="1:12">
      <c r="A373" s="1">
        <v>18993</v>
      </c>
      <c r="B373" t="str">
        <f t="shared" si="22"/>
        <v/>
      </c>
      <c r="C373">
        <f t="shared" si="23"/>
        <v>12</v>
      </c>
      <c r="D373">
        <v>1.73</v>
      </c>
      <c r="G373">
        <f t="shared" si="21"/>
        <v>1.73</v>
      </c>
      <c r="I373">
        <v>6</v>
      </c>
      <c r="J373">
        <f t="shared" si="24"/>
        <v>-4.2699999999999996</v>
      </c>
      <c r="L373">
        <v>-20</v>
      </c>
    </row>
    <row r="374" spans="1:12">
      <c r="A374" s="1">
        <v>19024</v>
      </c>
      <c r="B374" t="str">
        <f t="shared" si="22"/>
        <v xml:space="preserve">  52</v>
      </c>
      <c r="C374">
        <f t="shared" si="23"/>
        <v>1</v>
      </c>
      <c r="D374">
        <v>1.69</v>
      </c>
      <c r="G374">
        <f t="shared" si="21"/>
        <v>1.69</v>
      </c>
      <c r="I374">
        <v>4.33</v>
      </c>
      <c r="J374">
        <f t="shared" si="24"/>
        <v>-2.64</v>
      </c>
      <c r="L374">
        <v>-20</v>
      </c>
    </row>
    <row r="375" spans="1:12">
      <c r="A375" s="1">
        <v>19053</v>
      </c>
      <c r="B375" t="str">
        <f t="shared" si="22"/>
        <v/>
      </c>
      <c r="C375">
        <f t="shared" si="23"/>
        <v>2</v>
      </c>
      <c r="D375">
        <v>1.57</v>
      </c>
      <c r="G375">
        <f t="shared" si="21"/>
        <v>1.57</v>
      </c>
      <c r="I375">
        <v>2.33</v>
      </c>
      <c r="J375">
        <f t="shared" si="24"/>
        <v>-0.76</v>
      </c>
      <c r="L375">
        <v>-20</v>
      </c>
    </row>
    <row r="376" spans="1:12">
      <c r="A376" s="1">
        <v>19084</v>
      </c>
      <c r="B376" t="str">
        <f t="shared" si="22"/>
        <v/>
      </c>
      <c r="C376">
        <f t="shared" si="23"/>
        <v>3</v>
      </c>
      <c r="D376">
        <v>1.66</v>
      </c>
      <c r="G376">
        <f t="shared" si="21"/>
        <v>1.66</v>
      </c>
      <c r="I376">
        <v>1.94</v>
      </c>
      <c r="J376">
        <f t="shared" si="24"/>
        <v>-0.28000000000000003</v>
      </c>
      <c r="L376">
        <v>-20</v>
      </c>
    </row>
    <row r="377" spans="1:12">
      <c r="A377" s="1">
        <v>19114</v>
      </c>
      <c r="B377" t="str">
        <f t="shared" si="22"/>
        <v/>
      </c>
      <c r="C377">
        <f t="shared" si="23"/>
        <v>4</v>
      </c>
      <c r="D377">
        <v>1.62</v>
      </c>
      <c r="G377">
        <f t="shared" si="21"/>
        <v>1.62</v>
      </c>
      <c r="I377">
        <v>2.33</v>
      </c>
      <c r="J377">
        <f t="shared" si="24"/>
        <v>-0.71</v>
      </c>
      <c r="L377">
        <v>-20</v>
      </c>
    </row>
    <row r="378" spans="1:12">
      <c r="A378" s="1">
        <v>19145</v>
      </c>
      <c r="B378" t="str">
        <f t="shared" si="22"/>
        <v/>
      </c>
      <c r="C378">
        <f t="shared" si="23"/>
        <v>5</v>
      </c>
      <c r="D378">
        <v>1.71</v>
      </c>
      <c r="G378">
        <f t="shared" si="21"/>
        <v>1.71</v>
      </c>
      <c r="I378">
        <v>1.93</v>
      </c>
      <c r="J378">
        <f t="shared" si="24"/>
        <v>-0.21999999999999997</v>
      </c>
      <c r="L378">
        <v>-20</v>
      </c>
    </row>
    <row r="379" spans="1:12">
      <c r="A379" s="1">
        <v>19175</v>
      </c>
      <c r="B379" t="str">
        <f t="shared" si="22"/>
        <v/>
      </c>
      <c r="C379">
        <f t="shared" si="23"/>
        <v>6</v>
      </c>
      <c r="D379">
        <v>1.7</v>
      </c>
      <c r="G379">
        <f t="shared" ref="G379:G442" si="25">D379</f>
        <v>1.7</v>
      </c>
      <c r="I379">
        <v>2.3199999999999998</v>
      </c>
      <c r="J379">
        <f t="shared" si="24"/>
        <v>-0.61999999999999988</v>
      </c>
      <c r="L379">
        <v>-20</v>
      </c>
    </row>
    <row r="380" spans="1:12">
      <c r="A380" s="1">
        <v>19206</v>
      </c>
      <c r="B380" t="str">
        <f t="shared" si="22"/>
        <v/>
      </c>
      <c r="C380">
        <f t="shared" si="23"/>
        <v>7</v>
      </c>
      <c r="D380">
        <v>1.82</v>
      </c>
      <c r="G380">
        <f t="shared" si="25"/>
        <v>1.82</v>
      </c>
      <c r="I380">
        <v>3.09</v>
      </c>
      <c r="J380">
        <f t="shared" si="24"/>
        <v>-1.2699999999999998</v>
      </c>
      <c r="L380">
        <v>-20</v>
      </c>
    </row>
    <row r="381" spans="1:12">
      <c r="A381" s="1">
        <v>19237</v>
      </c>
      <c r="B381" t="str">
        <f t="shared" si="22"/>
        <v/>
      </c>
      <c r="C381">
        <f t="shared" si="23"/>
        <v>8</v>
      </c>
      <c r="D381">
        <v>1.88</v>
      </c>
      <c r="G381">
        <f t="shared" si="25"/>
        <v>1.88</v>
      </c>
      <c r="I381">
        <v>3.09</v>
      </c>
      <c r="J381">
        <f t="shared" si="24"/>
        <v>-1.21</v>
      </c>
      <c r="L381">
        <v>-20</v>
      </c>
    </row>
    <row r="382" spans="1:12">
      <c r="A382" s="1">
        <v>19267</v>
      </c>
      <c r="B382" t="str">
        <f t="shared" si="22"/>
        <v/>
      </c>
      <c r="C382">
        <f t="shared" si="23"/>
        <v>9</v>
      </c>
      <c r="D382">
        <v>1.79</v>
      </c>
      <c r="G382">
        <f t="shared" si="25"/>
        <v>1.79</v>
      </c>
      <c r="I382">
        <v>2.2999999999999998</v>
      </c>
      <c r="J382">
        <f t="shared" si="24"/>
        <v>-0.50999999999999979</v>
      </c>
      <c r="L382">
        <v>-20</v>
      </c>
    </row>
    <row r="383" spans="1:12">
      <c r="A383" s="1">
        <v>19298</v>
      </c>
      <c r="B383" t="str">
        <f t="shared" si="22"/>
        <v/>
      </c>
      <c r="C383">
        <f t="shared" si="23"/>
        <v>10</v>
      </c>
      <c r="D383">
        <v>1.78</v>
      </c>
      <c r="G383">
        <f t="shared" si="25"/>
        <v>1.78</v>
      </c>
      <c r="I383">
        <v>1.91</v>
      </c>
      <c r="J383">
        <f t="shared" si="24"/>
        <v>-0.12999999999999989</v>
      </c>
      <c r="L383">
        <v>-20</v>
      </c>
    </row>
    <row r="384" spans="1:12">
      <c r="A384" s="1">
        <v>19328</v>
      </c>
      <c r="B384" t="str">
        <f t="shared" si="22"/>
        <v/>
      </c>
      <c r="C384">
        <f t="shared" si="23"/>
        <v>11</v>
      </c>
      <c r="D384">
        <v>1.86</v>
      </c>
      <c r="G384">
        <f t="shared" si="25"/>
        <v>1.86</v>
      </c>
      <c r="I384">
        <v>1.1399999999999999</v>
      </c>
      <c r="J384">
        <f t="shared" si="24"/>
        <v>0.7200000000000002</v>
      </c>
      <c r="L384">
        <v>-20</v>
      </c>
    </row>
    <row r="385" spans="1:12">
      <c r="A385" s="1">
        <v>19359</v>
      </c>
      <c r="B385" t="str">
        <f t="shared" si="22"/>
        <v/>
      </c>
      <c r="C385">
        <f t="shared" si="23"/>
        <v>12</v>
      </c>
      <c r="D385">
        <v>2.13</v>
      </c>
      <c r="G385">
        <f t="shared" si="25"/>
        <v>2.13</v>
      </c>
      <c r="I385">
        <v>0.75</v>
      </c>
      <c r="J385">
        <f t="shared" si="24"/>
        <v>1.38</v>
      </c>
      <c r="L385">
        <v>-20</v>
      </c>
    </row>
    <row r="386" spans="1:12">
      <c r="A386" s="1">
        <v>19390</v>
      </c>
      <c r="B386" t="str">
        <f t="shared" si="22"/>
        <v xml:space="preserve">  53</v>
      </c>
      <c r="C386">
        <f t="shared" si="23"/>
        <v>1</v>
      </c>
      <c r="D386">
        <v>2.04</v>
      </c>
      <c r="G386">
        <f t="shared" si="25"/>
        <v>2.04</v>
      </c>
      <c r="I386">
        <v>0.38</v>
      </c>
      <c r="J386">
        <f t="shared" si="24"/>
        <v>1.6600000000000001</v>
      </c>
      <c r="L386">
        <v>-20</v>
      </c>
    </row>
    <row r="387" spans="1:12">
      <c r="A387" s="1">
        <v>19418</v>
      </c>
      <c r="B387" t="str">
        <f t="shared" ref="B387:B450" si="26">IF(C387=1,"  "&amp;YEAR(A387)-1900,"")</f>
        <v/>
      </c>
      <c r="C387">
        <f t="shared" ref="C387:C450" si="27">MONTH(A387)</f>
        <v>2</v>
      </c>
      <c r="D387">
        <v>2.02</v>
      </c>
      <c r="G387">
        <f t="shared" si="25"/>
        <v>2.02</v>
      </c>
      <c r="I387">
        <v>0.76</v>
      </c>
      <c r="J387">
        <f t="shared" si="24"/>
        <v>1.26</v>
      </c>
      <c r="L387">
        <v>-20</v>
      </c>
    </row>
    <row r="388" spans="1:12">
      <c r="A388" s="1">
        <v>19449</v>
      </c>
      <c r="B388" t="str">
        <f t="shared" si="26"/>
        <v/>
      </c>
      <c r="C388">
        <f t="shared" si="27"/>
        <v>3</v>
      </c>
      <c r="D388">
        <v>2.08</v>
      </c>
      <c r="G388">
        <f t="shared" si="25"/>
        <v>2.08</v>
      </c>
      <c r="I388">
        <v>1.1399999999999999</v>
      </c>
      <c r="J388">
        <f t="shared" si="24"/>
        <v>0.94000000000000017</v>
      </c>
      <c r="L388">
        <v>-20</v>
      </c>
    </row>
    <row r="389" spans="1:12">
      <c r="A389" s="1">
        <v>19479</v>
      </c>
      <c r="B389" t="str">
        <f t="shared" si="26"/>
        <v/>
      </c>
      <c r="C389">
        <f t="shared" si="27"/>
        <v>4</v>
      </c>
      <c r="D389">
        <v>2.1800000000000002</v>
      </c>
      <c r="G389">
        <f t="shared" si="25"/>
        <v>2.1800000000000002</v>
      </c>
      <c r="I389">
        <v>0.76</v>
      </c>
      <c r="J389">
        <f t="shared" si="24"/>
        <v>1.4200000000000002</v>
      </c>
      <c r="L389">
        <v>-20</v>
      </c>
    </row>
    <row r="390" spans="1:12">
      <c r="A390" s="1">
        <v>19510</v>
      </c>
      <c r="B390" t="str">
        <f t="shared" si="26"/>
        <v/>
      </c>
      <c r="C390">
        <f t="shared" si="27"/>
        <v>5</v>
      </c>
      <c r="D390">
        <v>2.2000000000000002</v>
      </c>
      <c r="G390">
        <f t="shared" si="25"/>
        <v>2.2000000000000002</v>
      </c>
      <c r="I390">
        <v>1.1399999999999999</v>
      </c>
      <c r="J390">
        <f t="shared" si="24"/>
        <v>1.0600000000000003</v>
      </c>
      <c r="L390">
        <v>-20</v>
      </c>
    </row>
    <row r="391" spans="1:12">
      <c r="A391" s="1">
        <v>19540</v>
      </c>
      <c r="B391" t="str">
        <f t="shared" si="26"/>
        <v/>
      </c>
      <c r="C391">
        <f t="shared" si="27"/>
        <v>6</v>
      </c>
      <c r="D391">
        <v>2.23</v>
      </c>
      <c r="G391">
        <f t="shared" si="25"/>
        <v>2.23</v>
      </c>
      <c r="I391">
        <v>1.1299999999999999</v>
      </c>
      <c r="J391">
        <f t="shared" si="24"/>
        <v>1.1000000000000001</v>
      </c>
      <c r="L391">
        <v>-20</v>
      </c>
    </row>
    <row r="392" spans="1:12">
      <c r="A392" s="1">
        <v>19571</v>
      </c>
      <c r="B392" t="str">
        <f t="shared" si="26"/>
        <v/>
      </c>
      <c r="C392">
        <f t="shared" si="27"/>
        <v>7</v>
      </c>
      <c r="D392">
        <v>2.1</v>
      </c>
      <c r="G392">
        <f t="shared" si="25"/>
        <v>2.1</v>
      </c>
      <c r="I392">
        <v>0.37</v>
      </c>
      <c r="J392">
        <f t="shared" si="24"/>
        <v>1.73</v>
      </c>
      <c r="L392">
        <v>-20</v>
      </c>
    </row>
    <row r="393" spans="1:12">
      <c r="A393" s="1">
        <v>19602</v>
      </c>
      <c r="B393" t="str">
        <f t="shared" si="26"/>
        <v/>
      </c>
      <c r="C393">
        <f t="shared" si="27"/>
        <v>8</v>
      </c>
      <c r="D393">
        <v>2.09</v>
      </c>
      <c r="G393">
        <f t="shared" si="25"/>
        <v>2.09</v>
      </c>
      <c r="I393">
        <v>0.75</v>
      </c>
      <c r="J393">
        <f t="shared" si="24"/>
        <v>1.3399999999999999</v>
      </c>
      <c r="L393">
        <v>18</v>
      </c>
    </row>
    <row r="394" spans="1:12">
      <c r="A394" s="1">
        <v>19632</v>
      </c>
      <c r="B394" t="str">
        <f t="shared" si="26"/>
        <v/>
      </c>
      <c r="C394">
        <f t="shared" si="27"/>
        <v>9</v>
      </c>
      <c r="D394">
        <v>1.88</v>
      </c>
      <c r="G394">
        <f t="shared" si="25"/>
        <v>1.88</v>
      </c>
      <c r="I394">
        <v>0.75</v>
      </c>
      <c r="J394">
        <f t="shared" si="24"/>
        <v>1.1299999999999999</v>
      </c>
      <c r="L394">
        <v>18</v>
      </c>
    </row>
    <row r="395" spans="1:12">
      <c r="A395" s="1">
        <v>19663</v>
      </c>
      <c r="B395" t="str">
        <f t="shared" si="26"/>
        <v/>
      </c>
      <c r="C395">
        <f t="shared" si="27"/>
        <v>10</v>
      </c>
      <c r="D395">
        <v>1.4</v>
      </c>
      <c r="G395">
        <f t="shared" si="25"/>
        <v>1.4</v>
      </c>
      <c r="I395">
        <v>1.1200000000000001</v>
      </c>
      <c r="J395">
        <f t="shared" si="24"/>
        <v>0.2799999999999998</v>
      </c>
      <c r="L395">
        <v>18</v>
      </c>
    </row>
    <row r="396" spans="1:12">
      <c r="A396" s="1">
        <v>19693</v>
      </c>
      <c r="B396" t="str">
        <f t="shared" si="26"/>
        <v/>
      </c>
      <c r="C396">
        <f t="shared" si="27"/>
        <v>11</v>
      </c>
      <c r="D396">
        <v>1.43</v>
      </c>
      <c r="G396">
        <f t="shared" si="25"/>
        <v>1.43</v>
      </c>
      <c r="I396">
        <v>0.75</v>
      </c>
      <c r="J396">
        <f t="shared" si="24"/>
        <v>0.67999999999999994</v>
      </c>
      <c r="L396">
        <v>18</v>
      </c>
    </row>
    <row r="397" spans="1:12">
      <c r="A397" s="1">
        <v>19724</v>
      </c>
      <c r="B397" t="str">
        <f t="shared" si="26"/>
        <v/>
      </c>
      <c r="C397">
        <f t="shared" si="27"/>
        <v>12</v>
      </c>
      <c r="D397">
        <v>1.63</v>
      </c>
      <c r="G397">
        <f t="shared" si="25"/>
        <v>1.63</v>
      </c>
      <c r="I397">
        <v>0.75</v>
      </c>
      <c r="J397">
        <f t="shared" si="24"/>
        <v>0.87999999999999989</v>
      </c>
      <c r="L397">
        <v>18</v>
      </c>
    </row>
    <row r="398" spans="1:12">
      <c r="A398" s="1">
        <v>19755</v>
      </c>
      <c r="B398" t="str">
        <f t="shared" si="26"/>
        <v xml:space="preserve">  54</v>
      </c>
      <c r="C398">
        <f t="shared" si="27"/>
        <v>1</v>
      </c>
      <c r="D398">
        <v>1.21</v>
      </c>
      <c r="G398">
        <f t="shared" si="25"/>
        <v>1.21</v>
      </c>
      <c r="I398">
        <v>1.1299999999999999</v>
      </c>
      <c r="J398">
        <f t="shared" si="24"/>
        <v>8.0000000000000071E-2</v>
      </c>
      <c r="L398">
        <v>18</v>
      </c>
    </row>
    <row r="399" spans="1:12">
      <c r="A399" s="1">
        <v>19783</v>
      </c>
      <c r="B399" t="str">
        <f t="shared" si="26"/>
        <v/>
      </c>
      <c r="C399">
        <f t="shared" si="27"/>
        <v>2</v>
      </c>
      <c r="D399">
        <v>0.98</v>
      </c>
      <c r="G399">
        <f t="shared" si="25"/>
        <v>0.98</v>
      </c>
      <c r="I399">
        <v>1.51</v>
      </c>
      <c r="J399">
        <f t="shared" ref="J399:J462" si="28">G399-I399</f>
        <v>-0.53</v>
      </c>
      <c r="L399">
        <v>18</v>
      </c>
    </row>
    <row r="400" spans="1:12">
      <c r="A400" s="1">
        <v>19814</v>
      </c>
      <c r="B400" t="str">
        <f t="shared" si="26"/>
        <v/>
      </c>
      <c r="C400">
        <f t="shared" si="27"/>
        <v>3</v>
      </c>
      <c r="D400">
        <v>1.05</v>
      </c>
      <c r="G400">
        <f t="shared" si="25"/>
        <v>1.05</v>
      </c>
      <c r="I400">
        <v>1.1299999999999999</v>
      </c>
      <c r="J400">
        <f t="shared" si="28"/>
        <v>-7.9999999999999849E-2</v>
      </c>
      <c r="L400">
        <v>18</v>
      </c>
    </row>
    <row r="401" spans="1:12">
      <c r="A401" s="1">
        <v>19844</v>
      </c>
      <c r="B401" t="str">
        <f t="shared" si="26"/>
        <v/>
      </c>
      <c r="C401">
        <f t="shared" si="27"/>
        <v>4</v>
      </c>
      <c r="D401">
        <v>1.01</v>
      </c>
      <c r="G401">
        <f t="shared" si="25"/>
        <v>1.01</v>
      </c>
      <c r="I401">
        <v>0.75</v>
      </c>
      <c r="J401">
        <f t="shared" si="28"/>
        <v>0.26</v>
      </c>
      <c r="L401">
        <v>18</v>
      </c>
    </row>
    <row r="402" spans="1:12">
      <c r="A402" s="1">
        <v>19875</v>
      </c>
      <c r="B402" t="str">
        <f t="shared" si="26"/>
        <v/>
      </c>
      <c r="C402">
        <f t="shared" si="27"/>
        <v>5</v>
      </c>
      <c r="D402">
        <v>0.78</v>
      </c>
      <c r="G402">
        <f t="shared" si="25"/>
        <v>0.78</v>
      </c>
      <c r="I402">
        <v>0.75</v>
      </c>
      <c r="J402">
        <f t="shared" si="28"/>
        <v>3.0000000000000027E-2</v>
      </c>
      <c r="L402">
        <v>18</v>
      </c>
    </row>
    <row r="403" spans="1:12">
      <c r="A403" s="1">
        <v>19905</v>
      </c>
      <c r="B403" t="str">
        <f t="shared" si="26"/>
        <v/>
      </c>
      <c r="C403">
        <f t="shared" si="27"/>
        <v>6</v>
      </c>
      <c r="D403">
        <v>0.65</v>
      </c>
      <c r="G403">
        <f t="shared" si="25"/>
        <v>0.65</v>
      </c>
      <c r="I403">
        <v>0.37</v>
      </c>
      <c r="J403">
        <f t="shared" si="28"/>
        <v>0.28000000000000003</v>
      </c>
      <c r="L403">
        <v>-20</v>
      </c>
    </row>
    <row r="404" spans="1:12">
      <c r="A404" s="1">
        <v>19936</v>
      </c>
      <c r="B404" t="str">
        <f t="shared" si="26"/>
        <v/>
      </c>
      <c r="C404">
        <f t="shared" si="27"/>
        <v>7</v>
      </c>
      <c r="D404">
        <v>0.71</v>
      </c>
      <c r="G404">
        <f t="shared" si="25"/>
        <v>0.71</v>
      </c>
      <c r="I404">
        <v>0.37</v>
      </c>
      <c r="J404">
        <f t="shared" si="28"/>
        <v>0.33999999999999997</v>
      </c>
      <c r="L404">
        <v>-20</v>
      </c>
    </row>
    <row r="405" spans="1:12">
      <c r="A405" s="1">
        <v>19967</v>
      </c>
      <c r="B405" t="str">
        <f t="shared" si="26"/>
        <v/>
      </c>
      <c r="C405">
        <f t="shared" si="27"/>
        <v>8</v>
      </c>
      <c r="D405">
        <v>0.89</v>
      </c>
      <c r="G405">
        <f t="shared" si="25"/>
        <v>0.89</v>
      </c>
      <c r="I405">
        <v>0</v>
      </c>
      <c r="J405">
        <f t="shared" si="28"/>
        <v>0.89</v>
      </c>
      <c r="L405">
        <v>-20</v>
      </c>
    </row>
    <row r="406" spans="1:12">
      <c r="A406" s="1">
        <v>19997</v>
      </c>
      <c r="B406" t="str">
        <f t="shared" si="26"/>
        <v/>
      </c>
      <c r="C406">
        <f t="shared" si="27"/>
        <v>9</v>
      </c>
      <c r="D406">
        <v>1.01</v>
      </c>
      <c r="G406">
        <f t="shared" si="25"/>
        <v>1.01</v>
      </c>
      <c r="I406">
        <v>-0.37</v>
      </c>
      <c r="J406">
        <f t="shared" si="28"/>
        <v>1.38</v>
      </c>
      <c r="L406">
        <v>-20</v>
      </c>
    </row>
    <row r="407" spans="1:12">
      <c r="A407" s="1">
        <v>20028</v>
      </c>
      <c r="B407" t="str">
        <f t="shared" si="26"/>
        <v/>
      </c>
      <c r="C407">
        <f t="shared" si="27"/>
        <v>10</v>
      </c>
      <c r="D407">
        <v>0.99</v>
      </c>
      <c r="G407">
        <f t="shared" si="25"/>
        <v>0.99</v>
      </c>
      <c r="I407">
        <v>-0.74</v>
      </c>
      <c r="J407">
        <f t="shared" si="28"/>
        <v>1.73</v>
      </c>
      <c r="L407">
        <v>-20</v>
      </c>
    </row>
    <row r="408" spans="1:12">
      <c r="A408" s="1">
        <v>20058</v>
      </c>
      <c r="B408" t="str">
        <f t="shared" si="26"/>
        <v/>
      </c>
      <c r="C408">
        <f t="shared" si="27"/>
        <v>11</v>
      </c>
      <c r="D408">
        <v>0.95</v>
      </c>
      <c r="G408">
        <f t="shared" si="25"/>
        <v>0.95</v>
      </c>
      <c r="I408">
        <v>-0.37</v>
      </c>
      <c r="J408">
        <f t="shared" si="28"/>
        <v>1.3199999999999998</v>
      </c>
      <c r="L408">
        <v>-20</v>
      </c>
    </row>
    <row r="409" spans="1:12">
      <c r="A409" s="1">
        <v>20089</v>
      </c>
      <c r="B409" t="str">
        <f t="shared" si="26"/>
        <v/>
      </c>
      <c r="C409">
        <f t="shared" si="27"/>
        <v>12</v>
      </c>
      <c r="D409">
        <v>1.17</v>
      </c>
      <c r="G409">
        <f t="shared" si="25"/>
        <v>1.17</v>
      </c>
      <c r="I409">
        <v>-0.74</v>
      </c>
      <c r="J409">
        <f t="shared" si="28"/>
        <v>1.91</v>
      </c>
      <c r="L409">
        <v>-20</v>
      </c>
    </row>
    <row r="410" spans="1:12">
      <c r="A410" s="1">
        <v>20120</v>
      </c>
      <c r="B410" t="str">
        <f t="shared" si="26"/>
        <v xml:space="preserve">  55</v>
      </c>
      <c r="C410">
        <f t="shared" si="27"/>
        <v>1</v>
      </c>
      <c r="D410">
        <v>1.26</v>
      </c>
      <c r="G410">
        <f t="shared" si="25"/>
        <v>1.26</v>
      </c>
      <c r="I410">
        <v>-0.74</v>
      </c>
      <c r="J410">
        <f t="shared" si="28"/>
        <v>2</v>
      </c>
      <c r="L410">
        <v>-20</v>
      </c>
    </row>
    <row r="411" spans="1:12">
      <c r="A411" s="1">
        <v>20148</v>
      </c>
      <c r="B411" t="str">
        <f t="shared" si="26"/>
        <v/>
      </c>
      <c r="C411">
        <f t="shared" si="27"/>
        <v>2</v>
      </c>
      <c r="D411">
        <v>1.18</v>
      </c>
      <c r="G411">
        <f t="shared" si="25"/>
        <v>1.18</v>
      </c>
      <c r="I411">
        <v>-0.74</v>
      </c>
      <c r="J411">
        <f t="shared" si="28"/>
        <v>1.92</v>
      </c>
      <c r="L411">
        <v>-20</v>
      </c>
    </row>
    <row r="412" spans="1:12">
      <c r="A412" s="1">
        <v>20179</v>
      </c>
      <c r="B412" t="str">
        <f t="shared" si="26"/>
        <v/>
      </c>
      <c r="C412">
        <f t="shared" si="27"/>
        <v>3</v>
      </c>
      <c r="D412">
        <v>1.34</v>
      </c>
      <c r="G412">
        <f t="shared" si="25"/>
        <v>1.34</v>
      </c>
      <c r="I412">
        <v>-0.74</v>
      </c>
      <c r="J412">
        <f t="shared" si="28"/>
        <v>2.08</v>
      </c>
      <c r="L412">
        <v>-20</v>
      </c>
    </row>
    <row r="413" spans="1:12">
      <c r="A413" s="1">
        <v>20209</v>
      </c>
      <c r="B413" t="str">
        <f t="shared" si="26"/>
        <v/>
      </c>
      <c r="C413">
        <f t="shared" si="27"/>
        <v>4</v>
      </c>
      <c r="D413">
        <v>1.62</v>
      </c>
      <c r="G413">
        <f t="shared" si="25"/>
        <v>1.62</v>
      </c>
      <c r="I413">
        <v>-0.37</v>
      </c>
      <c r="J413">
        <f t="shared" si="28"/>
        <v>1.9900000000000002</v>
      </c>
      <c r="L413">
        <v>-20</v>
      </c>
    </row>
    <row r="414" spans="1:12">
      <c r="A414" s="1">
        <v>20240</v>
      </c>
      <c r="B414" t="str">
        <f t="shared" si="26"/>
        <v/>
      </c>
      <c r="C414">
        <f t="shared" si="27"/>
        <v>5</v>
      </c>
      <c r="D414">
        <v>1.49</v>
      </c>
      <c r="G414">
        <f t="shared" si="25"/>
        <v>1.49</v>
      </c>
      <c r="I414">
        <v>-0.74</v>
      </c>
      <c r="J414">
        <f t="shared" si="28"/>
        <v>2.23</v>
      </c>
      <c r="L414">
        <v>-20</v>
      </c>
    </row>
    <row r="415" spans="1:12">
      <c r="A415" s="1">
        <v>20270</v>
      </c>
      <c r="B415" t="str">
        <f t="shared" si="26"/>
        <v/>
      </c>
      <c r="C415">
        <f t="shared" si="27"/>
        <v>6</v>
      </c>
      <c r="D415">
        <v>1.43</v>
      </c>
      <c r="G415">
        <f t="shared" si="25"/>
        <v>1.43</v>
      </c>
      <c r="I415">
        <v>-0.74</v>
      </c>
      <c r="J415">
        <f t="shared" si="28"/>
        <v>2.17</v>
      </c>
      <c r="L415">
        <v>-20</v>
      </c>
    </row>
    <row r="416" spans="1:12">
      <c r="A416" s="1">
        <v>20301</v>
      </c>
      <c r="B416" t="str">
        <f t="shared" si="26"/>
        <v/>
      </c>
      <c r="C416">
        <f t="shared" si="27"/>
        <v>7</v>
      </c>
      <c r="D416">
        <v>1.62</v>
      </c>
      <c r="G416">
        <f t="shared" si="25"/>
        <v>1.62</v>
      </c>
      <c r="I416">
        <v>-0.37</v>
      </c>
      <c r="J416">
        <f t="shared" si="28"/>
        <v>1.9900000000000002</v>
      </c>
      <c r="L416">
        <v>-20</v>
      </c>
    </row>
    <row r="417" spans="1:12">
      <c r="A417" s="1">
        <v>20332</v>
      </c>
      <c r="B417" t="str">
        <f t="shared" si="26"/>
        <v/>
      </c>
      <c r="C417">
        <f t="shared" si="27"/>
        <v>8</v>
      </c>
      <c r="D417">
        <v>1.88</v>
      </c>
      <c r="G417">
        <f t="shared" si="25"/>
        <v>1.88</v>
      </c>
      <c r="I417">
        <v>-0.37</v>
      </c>
      <c r="J417">
        <f t="shared" si="28"/>
        <v>2.25</v>
      </c>
      <c r="L417">
        <v>-20</v>
      </c>
    </row>
    <row r="418" spans="1:12">
      <c r="A418" s="1">
        <v>20362</v>
      </c>
      <c r="B418" t="str">
        <f t="shared" si="26"/>
        <v/>
      </c>
      <c r="C418">
        <f t="shared" si="27"/>
        <v>9</v>
      </c>
      <c r="D418">
        <v>2.09</v>
      </c>
      <c r="G418">
        <f t="shared" si="25"/>
        <v>2.09</v>
      </c>
      <c r="I418">
        <v>0.37</v>
      </c>
      <c r="J418">
        <f t="shared" si="28"/>
        <v>1.7199999999999998</v>
      </c>
      <c r="L418">
        <v>-20</v>
      </c>
    </row>
    <row r="419" spans="1:12">
      <c r="A419" s="1">
        <v>20393</v>
      </c>
      <c r="B419" t="str">
        <f t="shared" si="26"/>
        <v/>
      </c>
      <c r="C419">
        <f t="shared" si="27"/>
        <v>10</v>
      </c>
      <c r="D419">
        <v>2.2599999999999998</v>
      </c>
      <c r="G419">
        <f t="shared" si="25"/>
        <v>2.2599999999999998</v>
      </c>
      <c r="I419">
        <v>0.37</v>
      </c>
      <c r="J419">
        <f t="shared" si="28"/>
        <v>1.8899999999999997</v>
      </c>
      <c r="L419">
        <v>-20</v>
      </c>
    </row>
    <row r="420" spans="1:12">
      <c r="A420" s="1">
        <v>20423</v>
      </c>
      <c r="B420" t="str">
        <f t="shared" si="26"/>
        <v/>
      </c>
      <c r="C420">
        <f t="shared" si="27"/>
        <v>11</v>
      </c>
      <c r="D420">
        <v>2.23</v>
      </c>
      <c r="G420">
        <f t="shared" si="25"/>
        <v>2.23</v>
      </c>
      <c r="I420">
        <v>0.37</v>
      </c>
      <c r="J420">
        <f t="shared" si="28"/>
        <v>1.8599999999999999</v>
      </c>
      <c r="L420">
        <v>-20</v>
      </c>
    </row>
    <row r="421" spans="1:12">
      <c r="A421" s="1">
        <v>20454</v>
      </c>
      <c r="B421" t="str">
        <f t="shared" si="26"/>
        <v/>
      </c>
      <c r="C421">
        <f t="shared" si="27"/>
        <v>12</v>
      </c>
      <c r="D421">
        <v>2.56</v>
      </c>
      <c r="G421">
        <f t="shared" si="25"/>
        <v>2.56</v>
      </c>
      <c r="I421">
        <v>0.37</v>
      </c>
      <c r="J421">
        <f t="shared" si="28"/>
        <v>2.19</v>
      </c>
      <c r="L421">
        <v>-20</v>
      </c>
    </row>
    <row r="422" spans="1:12">
      <c r="A422" s="1">
        <v>20485</v>
      </c>
      <c r="B422" t="str">
        <f t="shared" si="26"/>
        <v xml:space="preserve">  56</v>
      </c>
      <c r="C422">
        <f t="shared" si="27"/>
        <v>1</v>
      </c>
      <c r="D422">
        <v>2.46</v>
      </c>
      <c r="G422">
        <f t="shared" si="25"/>
        <v>2.46</v>
      </c>
      <c r="I422">
        <v>0.37</v>
      </c>
      <c r="J422">
        <f t="shared" si="28"/>
        <v>2.09</v>
      </c>
      <c r="L422">
        <v>-20</v>
      </c>
    </row>
    <row r="423" spans="1:12">
      <c r="A423" s="1">
        <v>20514</v>
      </c>
      <c r="B423" t="str">
        <f t="shared" si="26"/>
        <v/>
      </c>
      <c r="C423">
        <f t="shared" si="27"/>
        <v>2</v>
      </c>
      <c r="D423">
        <v>2.37</v>
      </c>
      <c r="G423">
        <f t="shared" si="25"/>
        <v>2.37</v>
      </c>
      <c r="I423">
        <v>0.37</v>
      </c>
      <c r="J423">
        <f t="shared" si="28"/>
        <v>2</v>
      </c>
      <c r="L423">
        <v>-20</v>
      </c>
    </row>
    <row r="424" spans="1:12">
      <c r="A424" s="1">
        <v>20545</v>
      </c>
      <c r="B424" t="str">
        <f t="shared" si="26"/>
        <v/>
      </c>
      <c r="C424">
        <f t="shared" si="27"/>
        <v>3</v>
      </c>
      <c r="D424">
        <v>2.31</v>
      </c>
      <c r="G424">
        <f t="shared" si="25"/>
        <v>2.31</v>
      </c>
      <c r="I424">
        <v>0.37</v>
      </c>
      <c r="J424">
        <f t="shared" si="28"/>
        <v>1.94</v>
      </c>
      <c r="L424">
        <v>-20</v>
      </c>
    </row>
    <row r="425" spans="1:12">
      <c r="A425" s="1">
        <v>20575</v>
      </c>
      <c r="B425" t="str">
        <f t="shared" si="26"/>
        <v/>
      </c>
      <c r="C425">
        <f t="shared" si="27"/>
        <v>4</v>
      </c>
      <c r="D425">
        <v>2.61</v>
      </c>
      <c r="G425">
        <f t="shared" si="25"/>
        <v>2.61</v>
      </c>
      <c r="I425">
        <v>0.75</v>
      </c>
      <c r="J425">
        <f t="shared" si="28"/>
        <v>1.8599999999999999</v>
      </c>
      <c r="L425">
        <v>-20</v>
      </c>
    </row>
    <row r="426" spans="1:12">
      <c r="A426" s="1">
        <v>20606</v>
      </c>
      <c r="B426" t="str">
        <f t="shared" si="26"/>
        <v/>
      </c>
      <c r="C426">
        <f t="shared" si="27"/>
        <v>5</v>
      </c>
      <c r="D426">
        <v>2.65</v>
      </c>
      <c r="G426">
        <f t="shared" si="25"/>
        <v>2.65</v>
      </c>
      <c r="I426">
        <v>1.1200000000000001</v>
      </c>
      <c r="J426">
        <f t="shared" si="28"/>
        <v>1.5299999999999998</v>
      </c>
      <c r="L426">
        <v>-20</v>
      </c>
    </row>
    <row r="427" spans="1:12">
      <c r="A427" s="1">
        <v>20636</v>
      </c>
      <c r="B427" t="str">
        <f t="shared" si="26"/>
        <v/>
      </c>
      <c r="C427">
        <f t="shared" si="27"/>
        <v>6</v>
      </c>
      <c r="D427">
        <v>2.5299999999999998</v>
      </c>
      <c r="G427">
        <f t="shared" si="25"/>
        <v>2.5299999999999998</v>
      </c>
      <c r="I427">
        <v>1.87</v>
      </c>
      <c r="J427">
        <f t="shared" si="28"/>
        <v>0.6599999999999997</v>
      </c>
      <c r="L427">
        <v>-20</v>
      </c>
    </row>
    <row r="428" spans="1:12">
      <c r="A428" s="1">
        <v>20667</v>
      </c>
      <c r="B428" t="str">
        <f t="shared" si="26"/>
        <v/>
      </c>
      <c r="C428">
        <f t="shared" si="27"/>
        <v>7</v>
      </c>
      <c r="D428">
        <v>2.33</v>
      </c>
      <c r="G428">
        <f t="shared" si="25"/>
        <v>2.33</v>
      </c>
      <c r="I428">
        <v>2.2400000000000002</v>
      </c>
      <c r="J428">
        <f t="shared" si="28"/>
        <v>8.9999999999999858E-2</v>
      </c>
      <c r="L428">
        <v>-20</v>
      </c>
    </row>
    <row r="429" spans="1:12">
      <c r="A429" s="1">
        <v>20698</v>
      </c>
      <c r="B429" t="str">
        <f t="shared" si="26"/>
        <v/>
      </c>
      <c r="C429">
        <f t="shared" si="27"/>
        <v>8</v>
      </c>
      <c r="D429">
        <v>2.61</v>
      </c>
      <c r="G429">
        <f t="shared" si="25"/>
        <v>2.61</v>
      </c>
      <c r="I429">
        <v>1.87</v>
      </c>
      <c r="J429">
        <f t="shared" si="28"/>
        <v>0.73999999999999977</v>
      </c>
      <c r="L429">
        <v>-20</v>
      </c>
    </row>
    <row r="430" spans="1:12">
      <c r="A430" s="1">
        <v>20728</v>
      </c>
      <c r="B430" t="str">
        <f t="shared" si="26"/>
        <v/>
      </c>
      <c r="C430">
        <f t="shared" si="27"/>
        <v>9</v>
      </c>
      <c r="D430">
        <v>2.85</v>
      </c>
      <c r="G430">
        <f t="shared" si="25"/>
        <v>2.85</v>
      </c>
      <c r="I430">
        <v>1.86</v>
      </c>
      <c r="J430">
        <f t="shared" si="28"/>
        <v>0.99</v>
      </c>
      <c r="L430">
        <v>-20</v>
      </c>
    </row>
    <row r="431" spans="1:12">
      <c r="A431" s="1">
        <v>20759</v>
      </c>
      <c r="B431" t="str">
        <f t="shared" si="26"/>
        <v/>
      </c>
      <c r="C431">
        <f t="shared" si="27"/>
        <v>10</v>
      </c>
      <c r="D431">
        <v>2.96</v>
      </c>
      <c r="G431">
        <f t="shared" si="25"/>
        <v>2.96</v>
      </c>
      <c r="I431">
        <v>2.23</v>
      </c>
      <c r="J431">
        <f t="shared" si="28"/>
        <v>0.73</v>
      </c>
      <c r="L431">
        <v>-20</v>
      </c>
    </row>
    <row r="432" spans="1:12">
      <c r="A432" s="1">
        <v>20789</v>
      </c>
      <c r="B432" t="str">
        <f t="shared" si="26"/>
        <v/>
      </c>
      <c r="C432">
        <f t="shared" si="27"/>
        <v>11</v>
      </c>
      <c r="D432">
        <v>3</v>
      </c>
      <c r="G432">
        <f t="shared" si="25"/>
        <v>3</v>
      </c>
      <c r="I432">
        <v>2.23</v>
      </c>
      <c r="J432">
        <f t="shared" si="28"/>
        <v>0.77</v>
      </c>
      <c r="L432">
        <v>-20</v>
      </c>
    </row>
    <row r="433" spans="1:12">
      <c r="A433" s="1">
        <v>20820</v>
      </c>
      <c r="B433" t="str">
        <f t="shared" si="26"/>
        <v/>
      </c>
      <c r="C433">
        <f t="shared" si="27"/>
        <v>12</v>
      </c>
      <c r="D433">
        <v>3.23</v>
      </c>
      <c r="G433">
        <f t="shared" si="25"/>
        <v>3.23</v>
      </c>
      <c r="I433">
        <v>2.99</v>
      </c>
      <c r="J433">
        <f t="shared" si="28"/>
        <v>0.23999999999999977</v>
      </c>
      <c r="L433">
        <v>-20</v>
      </c>
    </row>
    <row r="434" spans="1:12">
      <c r="A434" s="1">
        <v>20851</v>
      </c>
      <c r="B434" t="str">
        <f t="shared" si="26"/>
        <v xml:space="preserve">  57</v>
      </c>
      <c r="C434">
        <f t="shared" si="27"/>
        <v>1</v>
      </c>
      <c r="D434">
        <v>3.21</v>
      </c>
      <c r="G434">
        <f t="shared" si="25"/>
        <v>3.21</v>
      </c>
      <c r="I434">
        <v>2.99</v>
      </c>
      <c r="J434">
        <f t="shared" si="28"/>
        <v>0.21999999999999975</v>
      </c>
      <c r="L434">
        <v>-20</v>
      </c>
    </row>
    <row r="435" spans="1:12">
      <c r="A435" s="1">
        <v>20879</v>
      </c>
      <c r="B435" t="str">
        <f t="shared" si="26"/>
        <v/>
      </c>
      <c r="C435">
        <f t="shared" si="27"/>
        <v>2</v>
      </c>
      <c r="D435">
        <v>3.17</v>
      </c>
      <c r="G435">
        <f t="shared" si="25"/>
        <v>3.17</v>
      </c>
      <c r="I435">
        <v>3.36</v>
      </c>
      <c r="J435">
        <f t="shared" si="28"/>
        <v>-0.18999999999999995</v>
      </c>
      <c r="L435">
        <v>-20</v>
      </c>
    </row>
    <row r="436" spans="1:12">
      <c r="A436" s="1">
        <v>20910</v>
      </c>
      <c r="B436" t="str">
        <f t="shared" si="26"/>
        <v/>
      </c>
      <c r="C436">
        <f t="shared" si="27"/>
        <v>3</v>
      </c>
      <c r="D436">
        <v>3.14</v>
      </c>
      <c r="G436">
        <f t="shared" si="25"/>
        <v>3.14</v>
      </c>
      <c r="I436">
        <v>3.73</v>
      </c>
      <c r="J436">
        <f t="shared" si="28"/>
        <v>-0.58999999999999986</v>
      </c>
      <c r="L436">
        <v>-20</v>
      </c>
    </row>
    <row r="437" spans="1:12">
      <c r="A437" s="1">
        <v>20940</v>
      </c>
      <c r="B437" t="str">
        <f t="shared" si="26"/>
        <v/>
      </c>
      <c r="C437">
        <f t="shared" si="27"/>
        <v>4</v>
      </c>
      <c r="D437">
        <v>3.11</v>
      </c>
      <c r="G437">
        <f t="shared" si="25"/>
        <v>3.11</v>
      </c>
      <c r="I437">
        <v>3.72</v>
      </c>
      <c r="J437">
        <f t="shared" si="28"/>
        <v>-0.61000000000000032</v>
      </c>
      <c r="L437">
        <v>-20</v>
      </c>
    </row>
    <row r="438" spans="1:12">
      <c r="A438" s="1">
        <v>20971</v>
      </c>
      <c r="B438" t="str">
        <f t="shared" si="26"/>
        <v/>
      </c>
      <c r="C438">
        <f t="shared" si="27"/>
        <v>5</v>
      </c>
      <c r="D438">
        <v>3.04</v>
      </c>
      <c r="G438">
        <f t="shared" si="25"/>
        <v>3.04</v>
      </c>
      <c r="I438">
        <v>3.7</v>
      </c>
      <c r="J438">
        <f t="shared" si="28"/>
        <v>-0.66000000000000014</v>
      </c>
      <c r="L438">
        <v>-20</v>
      </c>
    </row>
    <row r="439" spans="1:12">
      <c r="A439" s="1">
        <v>21001</v>
      </c>
      <c r="B439" t="str">
        <f t="shared" si="26"/>
        <v/>
      </c>
      <c r="C439">
        <f t="shared" si="27"/>
        <v>6</v>
      </c>
      <c r="D439">
        <v>3.32</v>
      </c>
      <c r="G439">
        <f t="shared" si="25"/>
        <v>3.32</v>
      </c>
      <c r="I439">
        <v>3.31</v>
      </c>
      <c r="J439">
        <f t="shared" si="28"/>
        <v>9.9999999999997868E-3</v>
      </c>
      <c r="L439">
        <v>-20</v>
      </c>
    </row>
    <row r="440" spans="1:12">
      <c r="A440" s="1">
        <v>21032</v>
      </c>
      <c r="B440" t="str">
        <f t="shared" si="26"/>
        <v/>
      </c>
      <c r="C440">
        <f t="shared" si="27"/>
        <v>7</v>
      </c>
      <c r="D440">
        <v>3.17</v>
      </c>
      <c r="G440">
        <f t="shared" si="25"/>
        <v>3.17</v>
      </c>
      <c r="I440">
        <v>3.28</v>
      </c>
      <c r="J440">
        <f t="shared" si="28"/>
        <v>-0.10999999999999988</v>
      </c>
      <c r="L440">
        <v>-20</v>
      </c>
    </row>
    <row r="441" spans="1:12">
      <c r="A441" s="1">
        <v>21063</v>
      </c>
      <c r="B441" t="str">
        <f t="shared" si="26"/>
        <v/>
      </c>
      <c r="C441">
        <f t="shared" si="27"/>
        <v>8</v>
      </c>
      <c r="D441">
        <v>3.4</v>
      </c>
      <c r="G441">
        <f t="shared" si="25"/>
        <v>3.4</v>
      </c>
      <c r="I441">
        <v>3.66</v>
      </c>
      <c r="J441">
        <f t="shared" si="28"/>
        <v>-0.26000000000000023</v>
      </c>
      <c r="L441">
        <v>-20</v>
      </c>
    </row>
    <row r="442" spans="1:12">
      <c r="A442" s="1">
        <v>21093</v>
      </c>
      <c r="B442" t="str">
        <f t="shared" si="26"/>
        <v/>
      </c>
      <c r="C442">
        <f t="shared" si="27"/>
        <v>9</v>
      </c>
      <c r="D442">
        <v>3.58</v>
      </c>
      <c r="G442">
        <f t="shared" si="25"/>
        <v>3.58</v>
      </c>
      <c r="I442">
        <v>3.28</v>
      </c>
      <c r="J442">
        <f t="shared" si="28"/>
        <v>0.30000000000000027</v>
      </c>
      <c r="L442">
        <v>18</v>
      </c>
    </row>
    <row r="443" spans="1:12">
      <c r="A443" s="1">
        <v>21124</v>
      </c>
      <c r="B443" t="str">
        <f t="shared" si="26"/>
        <v/>
      </c>
      <c r="C443">
        <f t="shared" si="27"/>
        <v>10</v>
      </c>
      <c r="D443">
        <v>3.59</v>
      </c>
      <c r="G443">
        <f t="shared" ref="G443:G506" si="29">D443</f>
        <v>3.59</v>
      </c>
      <c r="I443">
        <v>2.91</v>
      </c>
      <c r="J443">
        <f t="shared" si="28"/>
        <v>0.67999999999999972</v>
      </c>
      <c r="L443">
        <v>18</v>
      </c>
    </row>
    <row r="444" spans="1:12">
      <c r="A444" s="1">
        <v>21154</v>
      </c>
      <c r="B444" t="str">
        <f t="shared" si="26"/>
        <v/>
      </c>
      <c r="C444">
        <f t="shared" si="27"/>
        <v>11</v>
      </c>
      <c r="D444">
        <v>3.34</v>
      </c>
      <c r="G444">
        <f t="shared" si="29"/>
        <v>3.34</v>
      </c>
      <c r="I444">
        <v>3.27</v>
      </c>
      <c r="J444">
        <f t="shared" si="28"/>
        <v>6.999999999999984E-2</v>
      </c>
      <c r="L444">
        <v>18</v>
      </c>
    </row>
    <row r="445" spans="1:12">
      <c r="A445" s="1">
        <v>21185</v>
      </c>
      <c r="B445" t="str">
        <f t="shared" si="26"/>
        <v/>
      </c>
      <c r="C445">
        <f t="shared" si="27"/>
        <v>12</v>
      </c>
      <c r="D445">
        <v>3.1</v>
      </c>
      <c r="G445">
        <f t="shared" si="29"/>
        <v>3.1</v>
      </c>
      <c r="I445">
        <v>2.9</v>
      </c>
      <c r="J445">
        <f t="shared" si="28"/>
        <v>0.20000000000000018</v>
      </c>
      <c r="L445">
        <v>18</v>
      </c>
    </row>
    <row r="446" spans="1:12">
      <c r="A446" s="1">
        <v>21216</v>
      </c>
      <c r="B446" t="str">
        <f t="shared" si="26"/>
        <v xml:space="preserve">  58</v>
      </c>
      <c r="C446">
        <f t="shared" si="27"/>
        <v>1</v>
      </c>
      <c r="D446">
        <v>2.6</v>
      </c>
      <c r="G446">
        <f t="shared" si="29"/>
        <v>2.6</v>
      </c>
      <c r="I446">
        <v>3.62</v>
      </c>
      <c r="J446">
        <f t="shared" si="28"/>
        <v>-1.02</v>
      </c>
      <c r="L446">
        <v>18</v>
      </c>
    </row>
    <row r="447" spans="1:12">
      <c r="A447" s="1">
        <v>21244</v>
      </c>
      <c r="B447" t="str">
        <f t="shared" si="26"/>
        <v/>
      </c>
      <c r="C447">
        <f t="shared" si="27"/>
        <v>2</v>
      </c>
      <c r="D447">
        <v>1.56</v>
      </c>
      <c r="G447">
        <f t="shared" si="29"/>
        <v>1.56</v>
      </c>
      <c r="I447">
        <v>3.25</v>
      </c>
      <c r="J447">
        <f t="shared" si="28"/>
        <v>-1.69</v>
      </c>
      <c r="L447">
        <v>18</v>
      </c>
    </row>
    <row r="448" spans="1:12">
      <c r="A448" s="1">
        <v>21275</v>
      </c>
      <c r="B448" t="str">
        <f t="shared" si="26"/>
        <v/>
      </c>
      <c r="C448">
        <f t="shared" si="27"/>
        <v>3</v>
      </c>
      <c r="D448">
        <v>1.35</v>
      </c>
      <c r="G448">
        <f t="shared" si="29"/>
        <v>1.35</v>
      </c>
      <c r="I448">
        <v>3.6</v>
      </c>
      <c r="J448">
        <f t="shared" si="28"/>
        <v>-2.25</v>
      </c>
      <c r="L448">
        <v>18</v>
      </c>
    </row>
    <row r="449" spans="1:12">
      <c r="A449" s="1">
        <v>21305</v>
      </c>
      <c r="B449" t="str">
        <f t="shared" si="26"/>
        <v/>
      </c>
      <c r="C449">
        <f t="shared" si="27"/>
        <v>4</v>
      </c>
      <c r="D449">
        <v>1.1299999999999999</v>
      </c>
      <c r="G449">
        <f t="shared" si="29"/>
        <v>1.1299999999999999</v>
      </c>
      <c r="I449">
        <v>3.58</v>
      </c>
      <c r="J449">
        <f t="shared" si="28"/>
        <v>-2.4500000000000002</v>
      </c>
      <c r="L449">
        <v>18</v>
      </c>
    </row>
    <row r="450" spans="1:12">
      <c r="A450" s="1">
        <v>21336</v>
      </c>
      <c r="B450" t="str">
        <f t="shared" si="26"/>
        <v/>
      </c>
      <c r="C450">
        <f t="shared" si="27"/>
        <v>5</v>
      </c>
      <c r="D450">
        <v>1.05</v>
      </c>
      <c r="G450">
        <f t="shared" si="29"/>
        <v>1.05</v>
      </c>
      <c r="I450">
        <v>3.21</v>
      </c>
      <c r="J450">
        <f t="shared" si="28"/>
        <v>-2.16</v>
      </c>
      <c r="L450">
        <v>-20</v>
      </c>
    </row>
    <row r="451" spans="1:12">
      <c r="A451" s="1">
        <v>21366</v>
      </c>
      <c r="B451" t="str">
        <f t="shared" ref="B451:B514" si="30">IF(C451=1,"  "&amp;YEAR(A451)-1900,"")</f>
        <v/>
      </c>
      <c r="C451">
        <f t="shared" ref="C451:C514" si="31">MONTH(A451)</f>
        <v>6</v>
      </c>
      <c r="D451">
        <v>0.88</v>
      </c>
      <c r="G451">
        <f t="shared" si="29"/>
        <v>0.88</v>
      </c>
      <c r="I451">
        <v>2.85</v>
      </c>
      <c r="J451">
        <f t="shared" si="28"/>
        <v>-1.9700000000000002</v>
      </c>
      <c r="L451">
        <v>-20</v>
      </c>
    </row>
    <row r="452" spans="1:12">
      <c r="A452" s="1">
        <v>21397</v>
      </c>
      <c r="B452" t="str">
        <f t="shared" si="30"/>
        <v/>
      </c>
      <c r="C452">
        <f t="shared" si="31"/>
        <v>7</v>
      </c>
      <c r="D452">
        <v>0.96</v>
      </c>
      <c r="G452">
        <f t="shared" si="29"/>
        <v>0.96</v>
      </c>
      <c r="I452">
        <v>2.4700000000000002</v>
      </c>
      <c r="J452">
        <f t="shared" si="28"/>
        <v>-1.5100000000000002</v>
      </c>
      <c r="L452">
        <v>-20</v>
      </c>
    </row>
    <row r="453" spans="1:12">
      <c r="A453" s="1">
        <v>21428</v>
      </c>
      <c r="B453" t="str">
        <f t="shared" si="30"/>
        <v/>
      </c>
      <c r="C453">
        <f t="shared" si="31"/>
        <v>8</v>
      </c>
      <c r="D453">
        <v>1.69</v>
      </c>
      <c r="G453">
        <f t="shared" si="29"/>
        <v>1.69</v>
      </c>
      <c r="I453">
        <v>2.12</v>
      </c>
      <c r="J453">
        <f t="shared" si="28"/>
        <v>-0.43000000000000016</v>
      </c>
      <c r="L453">
        <v>-20</v>
      </c>
    </row>
    <row r="454" spans="1:12">
      <c r="A454" s="1">
        <v>21458</v>
      </c>
      <c r="B454" t="str">
        <f t="shared" si="30"/>
        <v/>
      </c>
      <c r="C454">
        <f t="shared" si="31"/>
        <v>9</v>
      </c>
      <c r="D454">
        <v>2.48</v>
      </c>
      <c r="G454">
        <f t="shared" si="29"/>
        <v>2.48</v>
      </c>
      <c r="I454">
        <v>2.12</v>
      </c>
      <c r="J454">
        <f t="shared" si="28"/>
        <v>0.35999999999999988</v>
      </c>
      <c r="L454">
        <v>-20</v>
      </c>
    </row>
    <row r="455" spans="1:12">
      <c r="A455" s="1">
        <v>21489</v>
      </c>
      <c r="B455" t="str">
        <f t="shared" si="30"/>
        <v/>
      </c>
      <c r="C455">
        <f t="shared" si="31"/>
        <v>10</v>
      </c>
      <c r="D455">
        <v>2.79</v>
      </c>
      <c r="G455">
        <f t="shared" si="29"/>
        <v>2.79</v>
      </c>
      <c r="I455">
        <v>2.12</v>
      </c>
      <c r="J455">
        <f t="shared" si="28"/>
        <v>0.66999999999999993</v>
      </c>
      <c r="L455">
        <v>-20</v>
      </c>
    </row>
    <row r="456" spans="1:12">
      <c r="A456" s="1">
        <v>21519</v>
      </c>
      <c r="B456" t="str">
        <f t="shared" si="30"/>
        <v/>
      </c>
      <c r="C456">
        <f t="shared" si="31"/>
        <v>11</v>
      </c>
      <c r="D456">
        <v>2.76</v>
      </c>
      <c r="G456">
        <f t="shared" si="29"/>
        <v>2.76</v>
      </c>
      <c r="I456">
        <v>2.11</v>
      </c>
      <c r="J456">
        <f t="shared" si="28"/>
        <v>0.64999999999999991</v>
      </c>
      <c r="L456">
        <v>-20</v>
      </c>
    </row>
    <row r="457" spans="1:12">
      <c r="A457" s="1">
        <v>21550</v>
      </c>
      <c r="B457" t="str">
        <f t="shared" si="30"/>
        <v/>
      </c>
      <c r="C457">
        <f t="shared" si="31"/>
        <v>12</v>
      </c>
      <c r="D457">
        <v>2.81</v>
      </c>
      <c r="G457">
        <f t="shared" si="29"/>
        <v>2.81</v>
      </c>
      <c r="I457">
        <v>1.76</v>
      </c>
      <c r="J457">
        <f t="shared" si="28"/>
        <v>1.05</v>
      </c>
      <c r="L457">
        <v>-20</v>
      </c>
    </row>
    <row r="458" spans="1:12">
      <c r="A458" s="1">
        <v>21581</v>
      </c>
      <c r="B458" t="str">
        <f t="shared" si="30"/>
        <v xml:space="preserve">  59</v>
      </c>
      <c r="C458">
        <f t="shared" si="31"/>
        <v>1</v>
      </c>
      <c r="D458">
        <v>2.84</v>
      </c>
      <c r="G458">
        <f t="shared" si="29"/>
        <v>2.84</v>
      </c>
      <c r="I458">
        <v>1.4</v>
      </c>
      <c r="J458">
        <f t="shared" si="28"/>
        <v>1.44</v>
      </c>
      <c r="L458">
        <v>-20</v>
      </c>
    </row>
    <row r="459" spans="1:12">
      <c r="A459" s="1">
        <v>21609</v>
      </c>
      <c r="B459" t="str">
        <f t="shared" si="30"/>
        <v/>
      </c>
      <c r="C459">
        <f t="shared" si="31"/>
        <v>2</v>
      </c>
      <c r="D459">
        <v>2.71</v>
      </c>
      <c r="G459">
        <f t="shared" si="29"/>
        <v>2.71</v>
      </c>
      <c r="I459">
        <v>1.05</v>
      </c>
      <c r="J459">
        <f t="shared" si="28"/>
        <v>1.66</v>
      </c>
      <c r="L459">
        <v>-20</v>
      </c>
    </row>
    <row r="460" spans="1:12">
      <c r="A460" s="1">
        <v>21640</v>
      </c>
      <c r="B460" t="str">
        <f t="shared" si="30"/>
        <v/>
      </c>
      <c r="C460">
        <f t="shared" si="31"/>
        <v>3</v>
      </c>
      <c r="D460">
        <v>2.85</v>
      </c>
      <c r="G460">
        <f t="shared" si="29"/>
        <v>2.85</v>
      </c>
      <c r="I460">
        <v>0.35</v>
      </c>
      <c r="J460">
        <f t="shared" si="28"/>
        <v>2.5</v>
      </c>
      <c r="L460">
        <v>-20</v>
      </c>
    </row>
    <row r="461" spans="1:12">
      <c r="A461" s="1">
        <v>21670</v>
      </c>
      <c r="B461" t="str">
        <f t="shared" si="30"/>
        <v/>
      </c>
      <c r="C461">
        <f t="shared" si="31"/>
        <v>4</v>
      </c>
      <c r="D461">
        <v>2.96</v>
      </c>
      <c r="G461">
        <f t="shared" si="29"/>
        <v>2.96</v>
      </c>
      <c r="I461">
        <v>0.35</v>
      </c>
      <c r="J461">
        <f t="shared" si="28"/>
        <v>2.61</v>
      </c>
      <c r="L461">
        <v>-20</v>
      </c>
    </row>
    <row r="462" spans="1:12">
      <c r="A462" s="1">
        <v>21701</v>
      </c>
      <c r="B462" t="str">
        <f t="shared" si="30"/>
        <v/>
      </c>
      <c r="C462">
        <f t="shared" si="31"/>
        <v>5</v>
      </c>
      <c r="D462">
        <v>2.85</v>
      </c>
      <c r="G462">
        <f t="shared" si="29"/>
        <v>2.85</v>
      </c>
      <c r="I462">
        <v>0.35</v>
      </c>
      <c r="J462">
        <f t="shared" si="28"/>
        <v>2.5</v>
      </c>
      <c r="L462">
        <v>-20</v>
      </c>
    </row>
    <row r="463" spans="1:12">
      <c r="A463" s="1">
        <v>21731</v>
      </c>
      <c r="B463" t="str">
        <f t="shared" si="30"/>
        <v/>
      </c>
      <c r="C463">
        <f t="shared" si="31"/>
        <v>6</v>
      </c>
      <c r="D463">
        <v>3.25</v>
      </c>
      <c r="G463">
        <f t="shared" si="29"/>
        <v>3.25</v>
      </c>
      <c r="I463">
        <v>0.69</v>
      </c>
      <c r="J463">
        <f t="shared" ref="J463:J526" si="32">G463-I463</f>
        <v>2.56</v>
      </c>
      <c r="L463">
        <v>-20</v>
      </c>
    </row>
    <row r="464" spans="1:12">
      <c r="A464" s="1">
        <v>21762</v>
      </c>
      <c r="B464" t="str">
        <f t="shared" si="30"/>
        <v/>
      </c>
      <c r="C464">
        <f t="shared" si="31"/>
        <v>7</v>
      </c>
      <c r="D464">
        <v>3.24</v>
      </c>
      <c r="G464">
        <f t="shared" si="29"/>
        <v>3.24</v>
      </c>
      <c r="I464">
        <v>0.69</v>
      </c>
      <c r="J464">
        <f t="shared" si="32"/>
        <v>2.5500000000000003</v>
      </c>
      <c r="L464">
        <v>-20</v>
      </c>
    </row>
    <row r="465" spans="1:12">
      <c r="A465" s="1">
        <v>21793</v>
      </c>
      <c r="B465" t="str">
        <f t="shared" si="30"/>
        <v/>
      </c>
      <c r="C465">
        <f t="shared" si="31"/>
        <v>8</v>
      </c>
      <c r="D465">
        <v>3.36</v>
      </c>
      <c r="G465">
        <f t="shared" si="29"/>
        <v>3.36</v>
      </c>
      <c r="I465">
        <v>1.04</v>
      </c>
      <c r="J465">
        <f t="shared" si="32"/>
        <v>2.3199999999999998</v>
      </c>
      <c r="L465">
        <v>-20</v>
      </c>
    </row>
    <row r="466" spans="1:12">
      <c r="A466" s="1">
        <v>21823</v>
      </c>
      <c r="B466" t="str">
        <f t="shared" si="30"/>
        <v/>
      </c>
      <c r="C466">
        <f t="shared" si="31"/>
        <v>9</v>
      </c>
      <c r="D466">
        <v>4</v>
      </c>
      <c r="G466">
        <f t="shared" si="29"/>
        <v>4</v>
      </c>
      <c r="I466">
        <v>1.38</v>
      </c>
      <c r="J466">
        <f t="shared" si="32"/>
        <v>2.62</v>
      </c>
      <c r="L466">
        <v>-20</v>
      </c>
    </row>
    <row r="467" spans="1:12">
      <c r="A467" s="1">
        <v>21854</v>
      </c>
      <c r="B467" t="str">
        <f t="shared" si="30"/>
        <v/>
      </c>
      <c r="C467">
        <f t="shared" si="31"/>
        <v>10</v>
      </c>
      <c r="D467">
        <v>4.12</v>
      </c>
      <c r="G467">
        <f t="shared" si="29"/>
        <v>4.12</v>
      </c>
      <c r="I467">
        <v>1.73</v>
      </c>
      <c r="J467">
        <f t="shared" si="32"/>
        <v>2.39</v>
      </c>
      <c r="L467">
        <v>-20</v>
      </c>
    </row>
    <row r="468" spans="1:12">
      <c r="A468" s="1">
        <v>21884</v>
      </c>
      <c r="B468" t="str">
        <f t="shared" si="30"/>
        <v/>
      </c>
      <c r="C468">
        <f t="shared" si="31"/>
        <v>11</v>
      </c>
      <c r="D468">
        <v>4.21</v>
      </c>
      <c r="G468">
        <f t="shared" si="29"/>
        <v>4.21</v>
      </c>
      <c r="I468">
        <v>1.38</v>
      </c>
      <c r="J468">
        <f t="shared" si="32"/>
        <v>2.83</v>
      </c>
      <c r="L468">
        <v>-20</v>
      </c>
    </row>
    <row r="469" spans="1:12">
      <c r="A469" s="1">
        <v>21915</v>
      </c>
      <c r="B469" t="str">
        <f t="shared" si="30"/>
        <v/>
      </c>
      <c r="C469">
        <f t="shared" si="31"/>
        <v>12</v>
      </c>
      <c r="D469">
        <v>4.57</v>
      </c>
      <c r="G469">
        <f t="shared" si="29"/>
        <v>4.57</v>
      </c>
      <c r="I469">
        <v>1.73</v>
      </c>
      <c r="J469">
        <f t="shared" si="32"/>
        <v>2.8400000000000003</v>
      </c>
      <c r="L469">
        <v>-20</v>
      </c>
    </row>
    <row r="470" spans="1:12">
      <c r="A470" s="1">
        <v>21946</v>
      </c>
      <c r="B470" t="str">
        <f t="shared" si="30"/>
        <v xml:space="preserve">  60</v>
      </c>
      <c r="C470">
        <f t="shared" si="31"/>
        <v>1</v>
      </c>
      <c r="D470">
        <v>4.4400000000000004</v>
      </c>
      <c r="G470">
        <f t="shared" si="29"/>
        <v>4.4400000000000004</v>
      </c>
      <c r="I470">
        <v>1.03</v>
      </c>
      <c r="J470">
        <f t="shared" si="32"/>
        <v>3.41</v>
      </c>
      <c r="L470">
        <v>-20</v>
      </c>
    </row>
    <row r="471" spans="1:12">
      <c r="A471" s="1">
        <v>21975</v>
      </c>
      <c r="B471" t="str">
        <f t="shared" si="30"/>
        <v/>
      </c>
      <c r="C471">
        <f t="shared" si="31"/>
        <v>2</v>
      </c>
      <c r="D471">
        <v>3.95</v>
      </c>
      <c r="G471">
        <f t="shared" si="29"/>
        <v>3.95</v>
      </c>
      <c r="I471">
        <v>1.73</v>
      </c>
      <c r="J471">
        <f t="shared" si="32"/>
        <v>2.2200000000000002</v>
      </c>
      <c r="L471">
        <v>-20</v>
      </c>
    </row>
    <row r="472" spans="1:12">
      <c r="A472" s="1">
        <v>22006</v>
      </c>
      <c r="B472" t="str">
        <f t="shared" si="30"/>
        <v/>
      </c>
      <c r="C472">
        <f t="shared" si="31"/>
        <v>3</v>
      </c>
      <c r="D472">
        <v>3.44</v>
      </c>
      <c r="G472">
        <f t="shared" si="29"/>
        <v>3.44</v>
      </c>
      <c r="I472">
        <v>1.73</v>
      </c>
      <c r="J472">
        <f t="shared" si="32"/>
        <v>1.71</v>
      </c>
      <c r="L472">
        <v>-20</v>
      </c>
    </row>
    <row r="473" spans="1:12">
      <c r="A473" s="1">
        <v>22036</v>
      </c>
      <c r="B473" t="str">
        <f t="shared" si="30"/>
        <v/>
      </c>
      <c r="C473">
        <f t="shared" si="31"/>
        <v>4</v>
      </c>
      <c r="D473">
        <v>3.24</v>
      </c>
      <c r="G473">
        <f t="shared" si="29"/>
        <v>3.24</v>
      </c>
      <c r="I473">
        <v>1.72</v>
      </c>
      <c r="J473">
        <f t="shared" si="32"/>
        <v>1.5200000000000002</v>
      </c>
      <c r="L473">
        <v>-20</v>
      </c>
    </row>
    <row r="474" spans="1:12">
      <c r="A474" s="1">
        <v>22067</v>
      </c>
      <c r="B474" t="str">
        <f t="shared" si="30"/>
        <v/>
      </c>
      <c r="C474">
        <f t="shared" si="31"/>
        <v>5</v>
      </c>
      <c r="D474">
        <v>3.39</v>
      </c>
      <c r="G474">
        <f t="shared" si="29"/>
        <v>3.39</v>
      </c>
      <c r="I474">
        <v>1.72</v>
      </c>
      <c r="J474">
        <f t="shared" si="32"/>
        <v>1.6700000000000002</v>
      </c>
      <c r="L474">
        <v>18</v>
      </c>
    </row>
    <row r="475" spans="1:12">
      <c r="A475" s="1">
        <v>22097</v>
      </c>
      <c r="B475" t="str">
        <f t="shared" si="30"/>
        <v/>
      </c>
      <c r="C475">
        <f t="shared" si="31"/>
        <v>6</v>
      </c>
      <c r="D475">
        <v>2.64</v>
      </c>
      <c r="G475">
        <f t="shared" si="29"/>
        <v>2.64</v>
      </c>
      <c r="I475">
        <v>1.72</v>
      </c>
      <c r="J475">
        <f t="shared" si="32"/>
        <v>0.92000000000000015</v>
      </c>
      <c r="L475">
        <v>18</v>
      </c>
    </row>
    <row r="476" spans="1:12">
      <c r="A476" s="1">
        <v>22128</v>
      </c>
      <c r="B476" t="str">
        <f t="shared" si="30"/>
        <v/>
      </c>
      <c r="C476">
        <f t="shared" si="31"/>
        <v>7</v>
      </c>
      <c r="D476">
        <v>2.4</v>
      </c>
      <c r="G476">
        <f t="shared" si="29"/>
        <v>2.4</v>
      </c>
      <c r="I476">
        <v>1.37</v>
      </c>
      <c r="J476">
        <f t="shared" si="32"/>
        <v>1.0299999999999998</v>
      </c>
      <c r="L476">
        <v>18</v>
      </c>
    </row>
    <row r="477" spans="1:12">
      <c r="A477" s="1">
        <v>22159</v>
      </c>
      <c r="B477" t="str">
        <f t="shared" si="30"/>
        <v/>
      </c>
      <c r="C477">
        <f t="shared" si="31"/>
        <v>8</v>
      </c>
      <c r="D477">
        <v>2.29</v>
      </c>
      <c r="G477">
        <f t="shared" si="29"/>
        <v>2.29</v>
      </c>
      <c r="I477">
        <v>1.37</v>
      </c>
      <c r="J477">
        <f t="shared" si="32"/>
        <v>0.91999999999999993</v>
      </c>
      <c r="L477">
        <v>18</v>
      </c>
    </row>
    <row r="478" spans="1:12">
      <c r="A478" s="1">
        <v>22189</v>
      </c>
      <c r="B478" t="str">
        <f t="shared" si="30"/>
        <v/>
      </c>
      <c r="C478">
        <f t="shared" si="31"/>
        <v>9</v>
      </c>
      <c r="D478">
        <v>2.4900000000000002</v>
      </c>
      <c r="G478">
        <f t="shared" si="29"/>
        <v>2.4900000000000002</v>
      </c>
      <c r="I478">
        <v>1.02</v>
      </c>
      <c r="J478">
        <f t="shared" si="32"/>
        <v>1.4700000000000002</v>
      </c>
      <c r="L478">
        <v>18</v>
      </c>
    </row>
    <row r="479" spans="1:12">
      <c r="A479" s="1">
        <v>22220</v>
      </c>
      <c r="B479" t="str">
        <f t="shared" si="30"/>
        <v/>
      </c>
      <c r="C479">
        <f t="shared" si="31"/>
        <v>10</v>
      </c>
      <c r="D479">
        <v>2.4300000000000002</v>
      </c>
      <c r="G479">
        <f t="shared" si="29"/>
        <v>2.4300000000000002</v>
      </c>
      <c r="I479">
        <v>1.36</v>
      </c>
      <c r="J479">
        <f t="shared" si="32"/>
        <v>1.07</v>
      </c>
      <c r="L479">
        <v>18</v>
      </c>
    </row>
    <row r="480" spans="1:12">
      <c r="A480" s="1">
        <v>22250</v>
      </c>
      <c r="B480" t="str">
        <f t="shared" si="30"/>
        <v/>
      </c>
      <c r="C480">
        <f t="shared" si="31"/>
        <v>11</v>
      </c>
      <c r="D480">
        <v>2.38</v>
      </c>
      <c r="G480">
        <f t="shared" si="29"/>
        <v>2.38</v>
      </c>
      <c r="I480">
        <v>1.36</v>
      </c>
      <c r="J480">
        <f t="shared" si="32"/>
        <v>1.0199999999999998</v>
      </c>
      <c r="L480">
        <v>18</v>
      </c>
    </row>
    <row r="481" spans="1:12">
      <c r="A481" s="1">
        <v>22281</v>
      </c>
      <c r="B481" t="str">
        <f t="shared" si="30"/>
        <v/>
      </c>
      <c r="C481">
        <f t="shared" si="31"/>
        <v>12</v>
      </c>
      <c r="D481">
        <v>2.27</v>
      </c>
      <c r="G481">
        <f t="shared" si="29"/>
        <v>2.27</v>
      </c>
      <c r="I481">
        <v>1.36</v>
      </c>
      <c r="J481">
        <f t="shared" si="32"/>
        <v>0.90999999999999992</v>
      </c>
      <c r="L481">
        <v>18</v>
      </c>
    </row>
    <row r="482" spans="1:12">
      <c r="A482" s="1">
        <v>22312</v>
      </c>
      <c r="B482" t="str">
        <f t="shared" si="30"/>
        <v xml:space="preserve">  61</v>
      </c>
      <c r="C482">
        <f t="shared" si="31"/>
        <v>1</v>
      </c>
      <c r="D482">
        <v>2.2999999999999998</v>
      </c>
      <c r="G482">
        <f t="shared" si="29"/>
        <v>2.2999999999999998</v>
      </c>
      <c r="I482">
        <v>1.71</v>
      </c>
      <c r="J482">
        <f t="shared" si="32"/>
        <v>0.58999999999999986</v>
      </c>
      <c r="L482">
        <v>18</v>
      </c>
    </row>
    <row r="483" spans="1:12">
      <c r="A483" s="1">
        <v>22340</v>
      </c>
      <c r="B483" t="str">
        <f t="shared" si="30"/>
        <v/>
      </c>
      <c r="C483">
        <f t="shared" si="31"/>
        <v>2</v>
      </c>
      <c r="D483">
        <v>2.41</v>
      </c>
      <c r="G483">
        <f t="shared" si="29"/>
        <v>2.41</v>
      </c>
      <c r="I483">
        <v>1.36</v>
      </c>
      <c r="J483">
        <f t="shared" si="32"/>
        <v>1.05</v>
      </c>
      <c r="L483">
        <v>18</v>
      </c>
    </row>
    <row r="484" spans="1:12">
      <c r="A484" s="1">
        <v>22371</v>
      </c>
      <c r="B484" t="str">
        <f t="shared" si="30"/>
        <v/>
      </c>
      <c r="C484">
        <f t="shared" si="31"/>
        <v>3</v>
      </c>
      <c r="D484">
        <v>2.42</v>
      </c>
      <c r="G484">
        <f t="shared" si="29"/>
        <v>2.42</v>
      </c>
      <c r="I484">
        <v>1.36</v>
      </c>
      <c r="J484">
        <f t="shared" si="32"/>
        <v>1.0599999999999998</v>
      </c>
      <c r="L484">
        <v>-20</v>
      </c>
    </row>
    <row r="485" spans="1:12">
      <c r="A485" s="1">
        <v>22401</v>
      </c>
      <c r="B485" t="str">
        <f t="shared" si="30"/>
        <v/>
      </c>
      <c r="C485">
        <f t="shared" si="31"/>
        <v>4</v>
      </c>
      <c r="D485">
        <v>2.33</v>
      </c>
      <c r="G485">
        <f t="shared" si="29"/>
        <v>2.33</v>
      </c>
      <c r="I485">
        <v>1.02</v>
      </c>
      <c r="J485">
        <f t="shared" si="32"/>
        <v>1.31</v>
      </c>
      <c r="L485">
        <v>-20</v>
      </c>
    </row>
    <row r="486" spans="1:12">
      <c r="A486" s="1">
        <v>22432</v>
      </c>
      <c r="B486" t="str">
        <f t="shared" si="30"/>
        <v/>
      </c>
      <c r="C486">
        <f t="shared" si="31"/>
        <v>5</v>
      </c>
      <c r="D486">
        <v>2.29</v>
      </c>
      <c r="G486">
        <f t="shared" si="29"/>
        <v>2.29</v>
      </c>
      <c r="I486">
        <v>1.02</v>
      </c>
      <c r="J486">
        <f t="shared" si="32"/>
        <v>1.27</v>
      </c>
      <c r="L486">
        <v>-20</v>
      </c>
    </row>
    <row r="487" spans="1:12">
      <c r="A487" s="1">
        <v>22462</v>
      </c>
      <c r="B487" t="str">
        <f t="shared" si="30"/>
        <v/>
      </c>
      <c r="C487">
        <f t="shared" si="31"/>
        <v>6</v>
      </c>
      <c r="D487">
        <v>2.36</v>
      </c>
      <c r="G487">
        <f t="shared" si="29"/>
        <v>2.36</v>
      </c>
      <c r="I487">
        <v>0.68</v>
      </c>
      <c r="J487">
        <f t="shared" si="32"/>
        <v>1.6799999999999997</v>
      </c>
      <c r="L487">
        <v>-20</v>
      </c>
    </row>
    <row r="488" spans="1:12">
      <c r="A488" s="1">
        <v>22493</v>
      </c>
      <c r="B488" t="str">
        <f t="shared" si="30"/>
        <v/>
      </c>
      <c r="C488">
        <f t="shared" si="31"/>
        <v>7</v>
      </c>
      <c r="D488">
        <v>2.27</v>
      </c>
      <c r="G488">
        <f t="shared" si="29"/>
        <v>2.27</v>
      </c>
      <c r="I488">
        <v>1.35</v>
      </c>
      <c r="J488">
        <f t="shared" si="32"/>
        <v>0.91999999999999993</v>
      </c>
      <c r="L488">
        <v>-20</v>
      </c>
    </row>
    <row r="489" spans="1:12">
      <c r="A489" s="1">
        <v>22524</v>
      </c>
      <c r="B489" t="str">
        <f t="shared" si="30"/>
        <v/>
      </c>
      <c r="C489">
        <f t="shared" si="31"/>
        <v>8</v>
      </c>
      <c r="D489">
        <v>2.4</v>
      </c>
      <c r="G489">
        <f t="shared" si="29"/>
        <v>2.4</v>
      </c>
      <c r="I489">
        <v>1.01</v>
      </c>
      <c r="J489">
        <f t="shared" si="32"/>
        <v>1.39</v>
      </c>
      <c r="L489">
        <v>-20</v>
      </c>
    </row>
    <row r="490" spans="1:12">
      <c r="A490" s="1">
        <v>22554</v>
      </c>
      <c r="B490" t="str">
        <f t="shared" si="30"/>
        <v/>
      </c>
      <c r="C490">
        <f t="shared" si="31"/>
        <v>9</v>
      </c>
      <c r="D490">
        <v>2.2999999999999998</v>
      </c>
      <c r="G490">
        <f t="shared" si="29"/>
        <v>2.2999999999999998</v>
      </c>
      <c r="I490">
        <v>1.35</v>
      </c>
      <c r="J490">
        <f t="shared" si="32"/>
        <v>0.94999999999999973</v>
      </c>
      <c r="L490">
        <v>-20</v>
      </c>
    </row>
    <row r="491" spans="1:12">
      <c r="A491" s="1">
        <v>22585</v>
      </c>
      <c r="B491" t="str">
        <f t="shared" si="30"/>
        <v/>
      </c>
      <c r="C491">
        <f t="shared" si="31"/>
        <v>10</v>
      </c>
      <c r="D491">
        <v>2.35</v>
      </c>
      <c r="G491">
        <f t="shared" si="29"/>
        <v>2.35</v>
      </c>
      <c r="I491">
        <v>0.67</v>
      </c>
      <c r="J491">
        <f t="shared" si="32"/>
        <v>1.6800000000000002</v>
      </c>
      <c r="L491">
        <v>-20</v>
      </c>
    </row>
    <row r="492" spans="1:12">
      <c r="A492" s="1">
        <v>22615</v>
      </c>
      <c r="B492" t="str">
        <f t="shared" si="30"/>
        <v/>
      </c>
      <c r="C492">
        <f t="shared" si="31"/>
        <v>11</v>
      </c>
      <c r="D492">
        <v>2.46</v>
      </c>
      <c r="G492">
        <f t="shared" si="29"/>
        <v>2.46</v>
      </c>
      <c r="I492">
        <v>0.67</v>
      </c>
      <c r="J492">
        <f t="shared" si="32"/>
        <v>1.79</v>
      </c>
      <c r="L492">
        <v>-20</v>
      </c>
    </row>
    <row r="493" spans="1:12">
      <c r="A493" s="1">
        <v>22646</v>
      </c>
      <c r="B493" t="str">
        <f t="shared" si="30"/>
        <v/>
      </c>
      <c r="C493">
        <f t="shared" si="31"/>
        <v>12</v>
      </c>
      <c r="D493">
        <v>2.62</v>
      </c>
      <c r="G493">
        <f t="shared" si="29"/>
        <v>2.62</v>
      </c>
      <c r="I493">
        <v>0.67</v>
      </c>
      <c r="J493">
        <f t="shared" si="32"/>
        <v>1.9500000000000002</v>
      </c>
      <c r="L493">
        <v>-20</v>
      </c>
    </row>
    <row r="494" spans="1:12">
      <c r="A494" s="1">
        <v>22677</v>
      </c>
      <c r="B494" t="str">
        <f t="shared" si="30"/>
        <v xml:space="preserve">  62</v>
      </c>
      <c r="C494">
        <f t="shared" si="31"/>
        <v>1</v>
      </c>
      <c r="D494">
        <v>2.75</v>
      </c>
      <c r="G494">
        <f t="shared" si="29"/>
        <v>2.75</v>
      </c>
      <c r="I494">
        <v>0.67</v>
      </c>
      <c r="J494">
        <f t="shared" si="32"/>
        <v>2.08</v>
      </c>
      <c r="L494">
        <v>-20</v>
      </c>
    </row>
    <row r="495" spans="1:12">
      <c r="A495" s="1">
        <v>22705</v>
      </c>
      <c r="B495" t="str">
        <f t="shared" si="30"/>
        <v/>
      </c>
      <c r="C495">
        <f t="shared" si="31"/>
        <v>2</v>
      </c>
      <c r="D495">
        <v>2.75</v>
      </c>
      <c r="G495">
        <f t="shared" si="29"/>
        <v>2.75</v>
      </c>
      <c r="I495">
        <v>1.01</v>
      </c>
      <c r="J495">
        <f t="shared" si="32"/>
        <v>1.74</v>
      </c>
      <c r="L495">
        <v>-20</v>
      </c>
    </row>
    <row r="496" spans="1:12">
      <c r="A496" s="1">
        <v>22736</v>
      </c>
      <c r="B496" t="str">
        <f t="shared" si="30"/>
        <v/>
      </c>
      <c r="C496">
        <f t="shared" si="31"/>
        <v>3</v>
      </c>
      <c r="D496">
        <v>2.72</v>
      </c>
      <c r="G496">
        <f t="shared" si="29"/>
        <v>2.72</v>
      </c>
      <c r="I496">
        <v>1.01</v>
      </c>
      <c r="J496">
        <f t="shared" si="32"/>
        <v>1.7100000000000002</v>
      </c>
      <c r="L496">
        <v>-20</v>
      </c>
    </row>
    <row r="497" spans="1:12">
      <c r="A497" s="1">
        <v>22766</v>
      </c>
      <c r="B497" t="str">
        <f t="shared" si="30"/>
        <v/>
      </c>
      <c r="C497">
        <f t="shared" si="31"/>
        <v>4</v>
      </c>
      <c r="D497">
        <v>2.73</v>
      </c>
      <c r="G497">
        <f t="shared" si="29"/>
        <v>2.73</v>
      </c>
      <c r="I497">
        <v>1.34</v>
      </c>
      <c r="J497">
        <f t="shared" si="32"/>
        <v>1.39</v>
      </c>
      <c r="L497">
        <v>-20</v>
      </c>
    </row>
    <row r="498" spans="1:12">
      <c r="A498" s="1">
        <v>22797</v>
      </c>
      <c r="B498" t="str">
        <f t="shared" si="30"/>
        <v/>
      </c>
      <c r="C498">
        <f t="shared" si="31"/>
        <v>5</v>
      </c>
      <c r="D498">
        <v>2.69</v>
      </c>
      <c r="G498">
        <f t="shared" si="29"/>
        <v>2.69</v>
      </c>
      <c r="I498">
        <v>1.34</v>
      </c>
      <c r="J498">
        <f t="shared" si="32"/>
        <v>1.3499999999999999</v>
      </c>
      <c r="L498">
        <v>-20</v>
      </c>
    </row>
    <row r="499" spans="1:12">
      <c r="A499" s="1">
        <v>22827</v>
      </c>
      <c r="B499" t="str">
        <f t="shared" si="30"/>
        <v/>
      </c>
      <c r="C499">
        <f t="shared" si="31"/>
        <v>6</v>
      </c>
      <c r="D499">
        <v>2.72</v>
      </c>
      <c r="G499">
        <f t="shared" si="29"/>
        <v>2.72</v>
      </c>
      <c r="I499">
        <v>1.34</v>
      </c>
      <c r="J499">
        <f t="shared" si="32"/>
        <v>1.3800000000000001</v>
      </c>
      <c r="L499">
        <v>-20</v>
      </c>
    </row>
    <row r="500" spans="1:12">
      <c r="A500" s="1">
        <v>22858</v>
      </c>
      <c r="B500" t="str">
        <f t="shared" si="30"/>
        <v/>
      </c>
      <c r="C500">
        <f t="shared" si="31"/>
        <v>7</v>
      </c>
      <c r="D500">
        <v>2.94</v>
      </c>
      <c r="G500">
        <f t="shared" si="29"/>
        <v>2.94</v>
      </c>
      <c r="I500">
        <v>1</v>
      </c>
      <c r="J500">
        <f t="shared" si="32"/>
        <v>1.94</v>
      </c>
      <c r="L500">
        <v>-20</v>
      </c>
    </row>
    <row r="501" spans="1:12">
      <c r="A501" s="1">
        <v>22889</v>
      </c>
      <c r="B501" t="str">
        <f t="shared" si="30"/>
        <v/>
      </c>
      <c r="C501">
        <f t="shared" si="31"/>
        <v>8</v>
      </c>
      <c r="D501">
        <v>2.84</v>
      </c>
      <c r="G501">
        <f t="shared" si="29"/>
        <v>2.84</v>
      </c>
      <c r="I501">
        <v>1.34</v>
      </c>
      <c r="J501">
        <f t="shared" si="32"/>
        <v>1.4999999999999998</v>
      </c>
      <c r="L501">
        <v>-20</v>
      </c>
    </row>
    <row r="502" spans="1:12">
      <c r="A502" s="1">
        <v>22919</v>
      </c>
      <c r="B502" t="str">
        <f t="shared" si="30"/>
        <v/>
      </c>
      <c r="C502">
        <f t="shared" si="31"/>
        <v>9</v>
      </c>
      <c r="D502">
        <v>2.79</v>
      </c>
      <c r="G502">
        <f t="shared" si="29"/>
        <v>2.79</v>
      </c>
      <c r="I502">
        <v>1.33</v>
      </c>
      <c r="J502">
        <f t="shared" si="32"/>
        <v>1.46</v>
      </c>
      <c r="L502">
        <v>-20</v>
      </c>
    </row>
    <row r="503" spans="1:12">
      <c r="A503" s="1">
        <v>22950</v>
      </c>
      <c r="B503" t="str">
        <f t="shared" si="30"/>
        <v/>
      </c>
      <c r="C503">
        <f t="shared" si="31"/>
        <v>10</v>
      </c>
      <c r="D503">
        <v>2.75</v>
      </c>
      <c r="G503">
        <f t="shared" si="29"/>
        <v>2.75</v>
      </c>
      <c r="I503">
        <v>1.33</v>
      </c>
      <c r="J503">
        <f t="shared" si="32"/>
        <v>1.42</v>
      </c>
      <c r="L503">
        <v>-20</v>
      </c>
    </row>
    <row r="504" spans="1:12">
      <c r="A504" s="1">
        <v>22980</v>
      </c>
      <c r="B504" t="str">
        <f t="shared" si="30"/>
        <v/>
      </c>
      <c r="C504">
        <f t="shared" si="31"/>
        <v>11</v>
      </c>
      <c r="D504">
        <v>2.8</v>
      </c>
      <c r="G504">
        <f t="shared" si="29"/>
        <v>2.8</v>
      </c>
      <c r="I504">
        <v>1.33</v>
      </c>
      <c r="J504">
        <f t="shared" si="32"/>
        <v>1.4699999999999998</v>
      </c>
      <c r="L504">
        <v>-20</v>
      </c>
    </row>
    <row r="505" spans="1:12">
      <c r="A505" s="1">
        <v>23011</v>
      </c>
      <c r="B505" t="str">
        <f t="shared" si="30"/>
        <v/>
      </c>
      <c r="C505">
        <f t="shared" si="31"/>
        <v>12</v>
      </c>
      <c r="D505">
        <v>2.86</v>
      </c>
      <c r="G505">
        <f t="shared" si="29"/>
        <v>2.86</v>
      </c>
      <c r="I505">
        <v>1.33</v>
      </c>
      <c r="J505">
        <f t="shared" si="32"/>
        <v>1.5299999999999998</v>
      </c>
      <c r="L505">
        <v>-20</v>
      </c>
    </row>
    <row r="506" spans="1:12">
      <c r="A506" s="1">
        <v>23042</v>
      </c>
      <c r="B506" t="str">
        <f t="shared" si="30"/>
        <v xml:space="preserve">  63</v>
      </c>
      <c r="C506">
        <f t="shared" si="31"/>
        <v>1</v>
      </c>
      <c r="D506">
        <v>2.91</v>
      </c>
      <c r="G506">
        <f t="shared" si="29"/>
        <v>2.91</v>
      </c>
      <c r="I506">
        <v>1.33</v>
      </c>
      <c r="J506">
        <f t="shared" si="32"/>
        <v>1.58</v>
      </c>
      <c r="L506">
        <v>-20</v>
      </c>
    </row>
    <row r="507" spans="1:12">
      <c r="A507" s="1">
        <v>23070</v>
      </c>
      <c r="B507" t="str">
        <f t="shared" si="30"/>
        <v/>
      </c>
      <c r="C507">
        <f t="shared" si="31"/>
        <v>2</v>
      </c>
      <c r="D507">
        <v>2.92</v>
      </c>
      <c r="G507">
        <f t="shared" ref="G507:G570" si="33">D507</f>
        <v>2.92</v>
      </c>
      <c r="I507">
        <v>1</v>
      </c>
      <c r="J507">
        <f t="shared" si="32"/>
        <v>1.92</v>
      </c>
      <c r="L507">
        <v>-20</v>
      </c>
    </row>
    <row r="508" spans="1:12">
      <c r="A508" s="1">
        <v>23101</v>
      </c>
      <c r="B508" t="str">
        <f t="shared" si="30"/>
        <v/>
      </c>
      <c r="C508">
        <f t="shared" si="31"/>
        <v>3</v>
      </c>
      <c r="D508">
        <v>2.9</v>
      </c>
      <c r="G508">
        <f t="shared" si="33"/>
        <v>2.9</v>
      </c>
      <c r="I508">
        <v>1.33</v>
      </c>
      <c r="J508">
        <f t="shared" si="32"/>
        <v>1.5699999999999998</v>
      </c>
      <c r="L508">
        <v>-20</v>
      </c>
    </row>
    <row r="509" spans="1:12">
      <c r="A509" s="1">
        <v>23131</v>
      </c>
      <c r="B509" t="str">
        <f t="shared" si="30"/>
        <v/>
      </c>
      <c r="C509">
        <f t="shared" si="31"/>
        <v>4</v>
      </c>
      <c r="D509">
        <v>2.91</v>
      </c>
      <c r="G509">
        <f t="shared" si="33"/>
        <v>2.91</v>
      </c>
      <c r="I509">
        <v>0.99</v>
      </c>
      <c r="J509">
        <f t="shared" si="32"/>
        <v>1.9200000000000002</v>
      </c>
      <c r="L509">
        <v>-20</v>
      </c>
    </row>
    <row r="510" spans="1:12">
      <c r="A510" s="1">
        <v>23162</v>
      </c>
      <c r="B510" t="str">
        <f t="shared" si="30"/>
        <v/>
      </c>
      <c r="C510">
        <f t="shared" si="31"/>
        <v>5</v>
      </c>
      <c r="D510">
        <v>2.92</v>
      </c>
      <c r="G510">
        <f t="shared" si="33"/>
        <v>2.92</v>
      </c>
      <c r="I510">
        <v>0.99</v>
      </c>
      <c r="J510">
        <f t="shared" si="32"/>
        <v>1.93</v>
      </c>
      <c r="L510">
        <v>-20</v>
      </c>
    </row>
    <row r="511" spans="1:12">
      <c r="A511" s="1">
        <v>23192</v>
      </c>
      <c r="B511" t="str">
        <f t="shared" si="30"/>
        <v/>
      </c>
      <c r="C511">
        <f t="shared" si="31"/>
        <v>6</v>
      </c>
      <c r="D511">
        <v>2.99</v>
      </c>
      <c r="G511">
        <f t="shared" si="33"/>
        <v>2.99</v>
      </c>
      <c r="I511">
        <v>1.32</v>
      </c>
      <c r="J511">
        <f t="shared" si="32"/>
        <v>1.6700000000000002</v>
      </c>
      <c r="L511">
        <v>-20</v>
      </c>
    </row>
    <row r="512" spans="1:12">
      <c r="A512" s="1">
        <v>23223</v>
      </c>
      <c r="B512" t="str">
        <f t="shared" si="30"/>
        <v/>
      </c>
      <c r="C512">
        <f t="shared" si="31"/>
        <v>7</v>
      </c>
      <c r="D512">
        <v>3.14</v>
      </c>
      <c r="G512">
        <f t="shared" si="33"/>
        <v>3.14</v>
      </c>
      <c r="I512">
        <v>1.32</v>
      </c>
      <c r="J512">
        <f t="shared" si="32"/>
        <v>1.82</v>
      </c>
      <c r="L512">
        <v>-20</v>
      </c>
    </row>
    <row r="513" spans="1:12">
      <c r="A513" s="1">
        <v>23254</v>
      </c>
      <c r="B513" t="str">
        <f t="shared" si="30"/>
        <v/>
      </c>
      <c r="C513">
        <f t="shared" si="31"/>
        <v>8</v>
      </c>
      <c r="D513">
        <v>3.32</v>
      </c>
      <c r="G513">
        <f t="shared" si="33"/>
        <v>3.32</v>
      </c>
      <c r="I513">
        <v>1.32</v>
      </c>
      <c r="J513">
        <f t="shared" si="32"/>
        <v>1.9999999999999998</v>
      </c>
      <c r="L513">
        <v>-20</v>
      </c>
    </row>
    <row r="514" spans="1:12">
      <c r="A514" s="1">
        <v>23284</v>
      </c>
      <c r="B514" t="str">
        <f t="shared" si="30"/>
        <v/>
      </c>
      <c r="C514">
        <f t="shared" si="31"/>
        <v>9</v>
      </c>
      <c r="D514">
        <v>3.38</v>
      </c>
      <c r="G514">
        <f t="shared" si="33"/>
        <v>3.38</v>
      </c>
      <c r="I514">
        <v>0.99</v>
      </c>
      <c r="J514">
        <f t="shared" si="32"/>
        <v>2.3899999999999997</v>
      </c>
      <c r="L514">
        <v>-20</v>
      </c>
    </row>
    <row r="515" spans="1:12">
      <c r="A515" s="1">
        <v>23315</v>
      </c>
      <c r="B515" t="str">
        <f t="shared" ref="B515:B578" si="34">IF(C515=1,"  "&amp;YEAR(A515)-1900,"")</f>
        <v/>
      </c>
      <c r="C515">
        <f t="shared" ref="C515:C578" si="35">MONTH(A515)</f>
        <v>10</v>
      </c>
      <c r="D515">
        <v>3.45</v>
      </c>
      <c r="G515">
        <f t="shared" si="33"/>
        <v>3.45</v>
      </c>
      <c r="I515">
        <v>1.32</v>
      </c>
      <c r="J515">
        <f t="shared" si="32"/>
        <v>2.13</v>
      </c>
      <c r="L515">
        <v>-20</v>
      </c>
    </row>
    <row r="516" spans="1:12">
      <c r="A516" s="1">
        <v>23345</v>
      </c>
      <c r="B516" t="str">
        <f t="shared" si="34"/>
        <v/>
      </c>
      <c r="C516">
        <f t="shared" si="35"/>
        <v>11</v>
      </c>
      <c r="D516">
        <v>3.52</v>
      </c>
      <c r="G516">
        <f t="shared" si="33"/>
        <v>3.52</v>
      </c>
      <c r="I516">
        <v>1.32</v>
      </c>
      <c r="J516">
        <f t="shared" si="32"/>
        <v>2.2000000000000002</v>
      </c>
      <c r="L516">
        <v>-20</v>
      </c>
    </row>
    <row r="517" spans="1:12">
      <c r="A517" s="1">
        <v>23376</v>
      </c>
      <c r="B517" t="str">
        <f t="shared" si="34"/>
        <v/>
      </c>
      <c r="C517">
        <f t="shared" si="35"/>
        <v>12</v>
      </c>
      <c r="D517">
        <v>3.52</v>
      </c>
      <c r="G517">
        <f t="shared" si="33"/>
        <v>3.52</v>
      </c>
      <c r="I517">
        <v>1.64</v>
      </c>
      <c r="J517">
        <f t="shared" si="32"/>
        <v>1.8800000000000001</v>
      </c>
      <c r="L517">
        <v>-20</v>
      </c>
    </row>
    <row r="518" spans="1:12">
      <c r="A518" s="1">
        <v>23407</v>
      </c>
      <c r="B518" t="str">
        <f t="shared" si="34"/>
        <v xml:space="preserve">  64</v>
      </c>
      <c r="C518">
        <f t="shared" si="35"/>
        <v>1</v>
      </c>
      <c r="D518">
        <v>3.53</v>
      </c>
      <c r="G518">
        <f t="shared" si="33"/>
        <v>3.53</v>
      </c>
      <c r="I518">
        <v>1.64</v>
      </c>
      <c r="J518">
        <f t="shared" si="32"/>
        <v>1.89</v>
      </c>
      <c r="L518">
        <v>-20</v>
      </c>
    </row>
    <row r="519" spans="1:12">
      <c r="A519" s="1">
        <v>23436</v>
      </c>
      <c r="B519" t="str">
        <f t="shared" si="34"/>
        <v/>
      </c>
      <c r="C519">
        <f t="shared" si="35"/>
        <v>2</v>
      </c>
      <c r="D519">
        <v>3.53</v>
      </c>
      <c r="G519">
        <f t="shared" si="33"/>
        <v>3.53</v>
      </c>
      <c r="I519">
        <v>1.64</v>
      </c>
      <c r="J519">
        <f t="shared" si="32"/>
        <v>1.89</v>
      </c>
      <c r="L519">
        <v>-20</v>
      </c>
    </row>
    <row r="520" spans="1:12">
      <c r="A520" s="1">
        <v>23467</v>
      </c>
      <c r="B520" t="str">
        <f t="shared" si="34"/>
        <v/>
      </c>
      <c r="C520">
        <f t="shared" si="35"/>
        <v>3</v>
      </c>
      <c r="D520">
        <v>3.55</v>
      </c>
      <c r="G520">
        <f t="shared" si="33"/>
        <v>3.55</v>
      </c>
      <c r="I520">
        <v>1.31</v>
      </c>
      <c r="J520">
        <f t="shared" si="32"/>
        <v>2.2399999999999998</v>
      </c>
      <c r="L520">
        <v>-20</v>
      </c>
    </row>
    <row r="521" spans="1:12">
      <c r="A521" s="1">
        <v>23497</v>
      </c>
      <c r="B521" t="str">
        <f t="shared" si="34"/>
        <v/>
      </c>
      <c r="C521">
        <f t="shared" si="35"/>
        <v>4</v>
      </c>
      <c r="D521">
        <v>3.48</v>
      </c>
      <c r="G521">
        <f t="shared" si="33"/>
        <v>3.48</v>
      </c>
      <c r="I521">
        <v>1.31</v>
      </c>
      <c r="J521">
        <f t="shared" si="32"/>
        <v>2.17</v>
      </c>
      <c r="L521">
        <v>-20</v>
      </c>
    </row>
    <row r="522" spans="1:12">
      <c r="A522" s="1">
        <v>23528</v>
      </c>
      <c r="B522" t="str">
        <f t="shared" si="34"/>
        <v/>
      </c>
      <c r="C522">
        <f t="shared" si="35"/>
        <v>5</v>
      </c>
      <c r="D522">
        <v>3.48</v>
      </c>
      <c r="G522">
        <f t="shared" si="33"/>
        <v>3.48</v>
      </c>
      <c r="I522">
        <v>1.31</v>
      </c>
      <c r="J522">
        <f t="shared" si="32"/>
        <v>2.17</v>
      </c>
      <c r="L522">
        <v>-20</v>
      </c>
    </row>
    <row r="523" spans="1:12">
      <c r="A523" s="1">
        <v>23558</v>
      </c>
      <c r="B523" t="str">
        <f t="shared" si="34"/>
        <v/>
      </c>
      <c r="C523">
        <f t="shared" si="35"/>
        <v>6</v>
      </c>
      <c r="D523">
        <v>3.48</v>
      </c>
      <c r="G523">
        <f t="shared" si="33"/>
        <v>3.48</v>
      </c>
      <c r="I523">
        <v>1.31</v>
      </c>
      <c r="J523">
        <f t="shared" si="32"/>
        <v>2.17</v>
      </c>
      <c r="L523">
        <v>-20</v>
      </c>
    </row>
    <row r="524" spans="1:12">
      <c r="A524" s="1">
        <v>23589</v>
      </c>
      <c r="B524" t="str">
        <f t="shared" si="34"/>
        <v/>
      </c>
      <c r="C524">
        <f t="shared" si="35"/>
        <v>7</v>
      </c>
      <c r="D524">
        <v>3.48</v>
      </c>
      <c r="G524">
        <f t="shared" si="33"/>
        <v>3.48</v>
      </c>
      <c r="I524">
        <v>1.3</v>
      </c>
      <c r="J524">
        <f t="shared" si="32"/>
        <v>2.1799999999999997</v>
      </c>
      <c r="L524">
        <v>-20</v>
      </c>
    </row>
    <row r="525" spans="1:12">
      <c r="A525" s="1">
        <v>23620</v>
      </c>
      <c r="B525" t="str">
        <f t="shared" si="34"/>
        <v/>
      </c>
      <c r="C525">
        <f t="shared" si="35"/>
        <v>8</v>
      </c>
      <c r="D525">
        <v>3.51</v>
      </c>
      <c r="G525">
        <f t="shared" si="33"/>
        <v>3.51</v>
      </c>
      <c r="I525">
        <v>0.98</v>
      </c>
      <c r="J525">
        <f t="shared" si="32"/>
        <v>2.5299999999999998</v>
      </c>
      <c r="L525">
        <v>-20</v>
      </c>
    </row>
    <row r="526" spans="1:12">
      <c r="A526" s="1">
        <v>23650</v>
      </c>
      <c r="B526" t="str">
        <f t="shared" si="34"/>
        <v/>
      </c>
      <c r="C526">
        <f t="shared" si="35"/>
        <v>9</v>
      </c>
      <c r="D526">
        <v>3.53</v>
      </c>
      <c r="G526">
        <f t="shared" si="33"/>
        <v>3.53</v>
      </c>
      <c r="I526">
        <v>1.3</v>
      </c>
      <c r="J526">
        <f t="shared" si="32"/>
        <v>2.2299999999999995</v>
      </c>
      <c r="L526">
        <v>-20</v>
      </c>
    </row>
    <row r="527" spans="1:12">
      <c r="A527" s="1">
        <v>23681</v>
      </c>
      <c r="B527" t="str">
        <f t="shared" si="34"/>
        <v/>
      </c>
      <c r="C527">
        <f t="shared" si="35"/>
        <v>10</v>
      </c>
      <c r="D527">
        <v>3.58</v>
      </c>
      <c r="G527">
        <f t="shared" si="33"/>
        <v>3.58</v>
      </c>
      <c r="I527">
        <v>0.97</v>
      </c>
      <c r="J527">
        <f t="shared" ref="J527:J590" si="36">G527-I527</f>
        <v>2.6100000000000003</v>
      </c>
      <c r="L527">
        <v>-20</v>
      </c>
    </row>
    <row r="528" spans="1:12">
      <c r="A528" s="1">
        <v>23711</v>
      </c>
      <c r="B528" t="str">
        <f t="shared" si="34"/>
        <v/>
      </c>
      <c r="C528">
        <f t="shared" si="35"/>
        <v>11</v>
      </c>
      <c r="D528">
        <v>3.62</v>
      </c>
      <c r="G528">
        <f t="shared" si="33"/>
        <v>3.62</v>
      </c>
      <c r="I528">
        <v>1.3</v>
      </c>
      <c r="J528">
        <f t="shared" si="36"/>
        <v>2.3200000000000003</v>
      </c>
      <c r="L528">
        <v>-20</v>
      </c>
    </row>
    <row r="529" spans="1:12">
      <c r="A529" s="1">
        <v>23742</v>
      </c>
      <c r="B529" t="str">
        <f t="shared" si="34"/>
        <v/>
      </c>
      <c r="C529">
        <f t="shared" si="35"/>
        <v>12</v>
      </c>
      <c r="D529">
        <v>3.86</v>
      </c>
      <c r="G529">
        <f t="shared" si="33"/>
        <v>3.86</v>
      </c>
      <c r="I529">
        <v>0.97</v>
      </c>
      <c r="J529">
        <f t="shared" si="36"/>
        <v>2.8899999999999997</v>
      </c>
      <c r="L529">
        <v>-20</v>
      </c>
    </row>
    <row r="530" spans="1:12">
      <c r="A530" s="1">
        <v>23773</v>
      </c>
      <c r="B530" t="str">
        <f t="shared" si="34"/>
        <v xml:space="preserve">  65</v>
      </c>
      <c r="C530">
        <f t="shared" si="35"/>
        <v>1</v>
      </c>
      <c r="D530">
        <v>3.83</v>
      </c>
      <c r="G530">
        <f t="shared" si="33"/>
        <v>3.83</v>
      </c>
      <c r="I530">
        <v>0.97</v>
      </c>
      <c r="J530">
        <f t="shared" si="36"/>
        <v>2.8600000000000003</v>
      </c>
      <c r="L530">
        <v>-20</v>
      </c>
    </row>
    <row r="531" spans="1:12">
      <c r="A531" s="1">
        <v>23801</v>
      </c>
      <c r="B531" t="str">
        <f t="shared" si="34"/>
        <v/>
      </c>
      <c r="C531">
        <f t="shared" si="35"/>
        <v>2</v>
      </c>
      <c r="D531">
        <v>3.93</v>
      </c>
      <c r="G531">
        <f t="shared" si="33"/>
        <v>3.93</v>
      </c>
      <c r="I531">
        <v>0.97</v>
      </c>
      <c r="J531">
        <f t="shared" si="36"/>
        <v>2.96</v>
      </c>
      <c r="L531">
        <v>-20</v>
      </c>
    </row>
    <row r="532" spans="1:12">
      <c r="A532" s="1">
        <v>23832</v>
      </c>
      <c r="B532" t="str">
        <f t="shared" si="34"/>
        <v/>
      </c>
      <c r="C532">
        <f t="shared" si="35"/>
        <v>3</v>
      </c>
      <c r="D532">
        <v>3.94</v>
      </c>
      <c r="G532">
        <f t="shared" si="33"/>
        <v>3.94</v>
      </c>
      <c r="I532">
        <v>1.29</v>
      </c>
      <c r="J532">
        <f t="shared" si="36"/>
        <v>2.65</v>
      </c>
      <c r="L532">
        <v>-20</v>
      </c>
    </row>
    <row r="533" spans="1:12">
      <c r="A533" s="1">
        <v>23862</v>
      </c>
      <c r="B533" t="str">
        <f t="shared" si="34"/>
        <v/>
      </c>
      <c r="C533">
        <f t="shared" si="35"/>
        <v>4</v>
      </c>
      <c r="D533">
        <v>3.93</v>
      </c>
      <c r="G533">
        <f t="shared" si="33"/>
        <v>3.93</v>
      </c>
      <c r="I533">
        <v>1.62</v>
      </c>
      <c r="J533">
        <f t="shared" si="36"/>
        <v>2.31</v>
      </c>
      <c r="L533">
        <v>-20</v>
      </c>
    </row>
    <row r="534" spans="1:12">
      <c r="A534" s="1">
        <v>23893</v>
      </c>
      <c r="B534" t="str">
        <f t="shared" si="34"/>
        <v/>
      </c>
      <c r="C534">
        <f t="shared" si="35"/>
        <v>5</v>
      </c>
      <c r="D534">
        <v>3.89</v>
      </c>
      <c r="G534">
        <f t="shared" si="33"/>
        <v>3.89</v>
      </c>
      <c r="I534">
        <v>1.62</v>
      </c>
      <c r="J534">
        <f t="shared" si="36"/>
        <v>2.27</v>
      </c>
      <c r="L534">
        <v>-20</v>
      </c>
    </row>
    <row r="535" spans="1:12">
      <c r="A535" s="1">
        <v>23923</v>
      </c>
      <c r="B535" t="str">
        <f t="shared" si="34"/>
        <v/>
      </c>
      <c r="C535">
        <f t="shared" si="35"/>
        <v>6</v>
      </c>
      <c r="D535">
        <v>3.81</v>
      </c>
      <c r="G535">
        <f t="shared" si="33"/>
        <v>3.81</v>
      </c>
      <c r="I535">
        <v>1.94</v>
      </c>
      <c r="J535">
        <f t="shared" si="36"/>
        <v>1.87</v>
      </c>
      <c r="L535">
        <v>-20</v>
      </c>
    </row>
    <row r="536" spans="1:12">
      <c r="A536" s="1">
        <v>23954</v>
      </c>
      <c r="B536" t="str">
        <f t="shared" si="34"/>
        <v/>
      </c>
      <c r="C536">
        <f t="shared" si="35"/>
        <v>7</v>
      </c>
      <c r="D536">
        <v>3.83</v>
      </c>
      <c r="G536">
        <f t="shared" si="33"/>
        <v>3.83</v>
      </c>
      <c r="I536">
        <v>1.61</v>
      </c>
      <c r="J536">
        <f t="shared" si="36"/>
        <v>2.2199999999999998</v>
      </c>
      <c r="L536">
        <v>-20</v>
      </c>
    </row>
    <row r="537" spans="1:12">
      <c r="A537" s="1">
        <v>23985</v>
      </c>
      <c r="B537" t="str">
        <f t="shared" si="34"/>
        <v/>
      </c>
      <c r="C537">
        <f t="shared" si="35"/>
        <v>8</v>
      </c>
      <c r="D537">
        <v>3.84</v>
      </c>
      <c r="G537">
        <f t="shared" si="33"/>
        <v>3.84</v>
      </c>
      <c r="I537">
        <v>1.94</v>
      </c>
      <c r="J537">
        <f t="shared" si="36"/>
        <v>1.9</v>
      </c>
      <c r="L537">
        <v>-20</v>
      </c>
    </row>
    <row r="538" spans="1:12">
      <c r="A538" s="1">
        <v>24015</v>
      </c>
      <c r="B538" t="str">
        <f t="shared" si="34"/>
        <v/>
      </c>
      <c r="C538">
        <f t="shared" si="35"/>
        <v>9</v>
      </c>
      <c r="D538">
        <v>3.91</v>
      </c>
      <c r="G538">
        <f t="shared" si="33"/>
        <v>3.91</v>
      </c>
      <c r="I538">
        <v>1.61</v>
      </c>
      <c r="J538">
        <f t="shared" si="36"/>
        <v>2.2999999999999998</v>
      </c>
      <c r="L538">
        <v>-20</v>
      </c>
    </row>
    <row r="539" spans="1:12">
      <c r="A539" s="1">
        <v>24046</v>
      </c>
      <c r="B539" t="str">
        <f t="shared" si="34"/>
        <v/>
      </c>
      <c r="C539">
        <f t="shared" si="35"/>
        <v>10</v>
      </c>
      <c r="D539">
        <v>4.03</v>
      </c>
      <c r="G539">
        <f t="shared" si="33"/>
        <v>4.03</v>
      </c>
      <c r="I539">
        <v>1.93</v>
      </c>
      <c r="J539">
        <f t="shared" si="36"/>
        <v>2.1000000000000005</v>
      </c>
      <c r="L539">
        <v>-20</v>
      </c>
    </row>
    <row r="540" spans="1:12">
      <c r="A540" s="1">
        <v>24076</v>
      </c>
      <c r="B540" t="str">
        <f t="shared" si="34"/>
        <v/>
      </c>
      <c r="C540">
        <f t="shared" si="35"/>
        <v>11</v>
      </c>
      <c r="D540">
        <v>4.08</v>
      </c>
      <c r="G540">
        <f t="shared" si="33"/>
        <v>4.08</v>
      </c>
      <c r="I540">
        <v>1.6</v>
      </c>
      <c r="J540">
        <f t="shared" si="36"/>
        <v>2.48</v>
      </c>
      <c r="L540">
        <v>-20</v>
      </c>
    </row>
    <row r="541" spans="1:12">
      <c r="A541" s="1">
        <v>24107</v>
      </c>
      <c r="B541" t="str">
        <f t="shared" si="34"/>
        <v/>
      </c>
      <c r="C541">
        <f t="shared" si="35"/>
        <v>12</v>
      </c>
      <c r="D541">
        <v>4.3600000000000003</v>
      </c>
      <c r="G541">
        <f t="shared" si="33"/>
        <v>4.3600000000000003</v>
      </c>
      <c r="I541">
        <v>1.92</v>
      </c>
      <c r="J541">
        <f t="shared" si="36"/>
        <v>2.4400000000000004</v>
      </c>
      <c r="L541">
        <v>-20</v>
      </c>
    </row>
    <row r="542" spans="1:12">
      <c r="A542" s="1">
        <v>24138</v>
      </c>
      <c r="B542" t="str">
        <f t="shared" si="34"/>
        <v xml:space="preserve">  66</v>
      </c>
      <c r="C542">
        <f t="shared" si="35"/>
        <v>1</v>
      </c>
      <c r="D542">
        <v>4.5999999999999996</v>
      </c>
      <c r="G542">
        <f t="shared" si="33"/>
        <v>4.5999999999999996</v>
      </c>
      <c r="I542">
        <v>1.92</v>
      </c>
      <c r="J542">
        <f t="shared" si="36"/>
        <v>2.6799999999999997</v>
      </c>
      <c r="L542">
        <v>-20</v>
      </c>
    </row>
    <row r="543" spans="1:12">
      <c r="A543" s="1">
        <v>24166</v>
      </c>
      <c r="B543" t="str">
        <f t="shared" si="34"/>
        <v/>
      </c>
      <c r="C543">
        <f t="shared" si="35"/>
        <v>2</v>
      </c>
      <c r="D543">
        <v>4.67</v>
      </c>
      <c r="G543">
        <f t="shared" si="33"/>
        <v>4.67</v>
      </c>
      <c r="I543">
        <v>2.56</v>
      </c>
      <c r="J543">
        <f t="shared" si="36"/>
        <v>2.11</v>
      </c>
      <c r="L543">
        <v>-20</v>
      </c>
    </row>
    <row r="544" spans="1:12">
      <c r="A544" s="1">
        <v>24197</v>
      </c>
      <c r="B544" t="str">
        <f t="shared" si="34"/>
        <v/>
      </c>
      <c r="C544">
        <f t="shared" si="35"/>
        <v>3</v>
      </c>
      <c r="D544">
        <v>4.63</v>
      </c>
      <c r="G544">
        <f t="shared" si="33"/>
        <v>4.63</v>
      </c>
      <c r="I544">
        <v>2.56</v>
      </c>
      <c r="J544">
        <f t="shared" si="36"/>
        <v>2.0699999999999998</v>
      </c>
      <c r="L544">
        <v>-20</v>
      </c>
    </row>
    <row r="545" spans="1:12">
      <c r="A545" s="1">
        <v>24227</v>
      </c>
      <c r="B545" t="str">
        <f t="shared" si="34"/>
        <v/>
      </c>
      <c r="C545">
        <f t="shared" si="35"/>
        <v>4</v>
      </c>
      <c r="D545">
        <v>4.6100000000000003</v>
      </c>
      <c r="G545">
        <f t="shared" si="33"/>
        <v>4.6100000000000003</v>
      </c>
      <c r="I545">
        <v>2.87</v>
      </c>
      <c r="J545">
        <f t="shared" si="36"/>
        <v>1.7400000000000002</v>
      </c>
      <c r="L545">
        <v>-20</v>
      </c>
    </row>
    <row r="546" spans="1:12">
      <c r="A546" s="1">
        <v>24258</v>
      </c>
      <c r="B546" t="str">
        <f t="shared" si="34"/>
        <v/>
      </c>
      <c r="C546">
        <f t="shared" si="35"/>
        <v>5</v>
      </c>
      <c r="D546">
        <v>4.6399999999999997</v>
      </c>
      <c r="G546">
        <f t="shared" si="33"/>
        <v>4.6399999999999997</v>
      </c>
      <c r="I546">
        <v>2.87</v>
      </c>
      <c r="J546">
        <f t="shared" si="36"/>
        <v>1.7699999999999996</v>
      </c>
      <c r="L546">
        <v>-20</v>
      </c>
    </row>
    <row r="547" spans="1:12">
      <c r="A547" s="1">
        <v>24288</v>
      </c>
      <c r="B547" t="str">
        <f t="shared" si="34"/>
        <v/>
      </c>
      <c r="C547">
        <f t="shared" si="35"/>
        <v>6</v>
      </c>
      <c r="D547">
        <v>4.54</v>
      </c>
      <c r="G547">
        <f t="shared" si="33"/>
        <v>4.54</v>
      </c>
      <c r="I547">
        <v>2.5299999999999998</v>
      </c>
      <c r="J547">
        <f t="shared" si="36"/>
        <v>2.0100000000000002</v>
      </c>
      <c r="L547">
        <v>-20</v>
      </c>
    </row>
    <row r="548" spans="1:12">
      <c r="A548" s="1">
        <v>24319</v>
      </c>
      <c r="B548" t="str">
        <f t="shared" si="34"/>
        <v/>
      </c>
      <c r="C548">
        <f t="shared" si="35"/>
        <v>7</v>
      </c>
      <c r="D548">
        <v>4.8600000000000003</v>
      </c>
      <c r="G548">
        <f t="shared" si="33"/>
        <v>4.8600000000000003</v>
      </c>
      <c r="I548">
        <v>2.85</v>
      </c>
      <c r="J548">
        <f t="shared" si="36"/>
        <v>2.0100000000000002</v>
      </c>
      <c r="L548">
        <v>-20</v>
      </c>
    </row>
    <row r="549" spans="1:12">
      <c r="A549" s="1">
        <v>24350</v>
      </c>
      <c r="B549" t="str">
        <f t="shared" si="34"/>
        <v/>
      </c>
      <c r="C549">
        <f t="shared" si="35"/>
        <v>8</v>
      </c>
      <c r="D549">
        <v>4.93</v>
      </c>
      <c r="G549">
        <f t="shared" si="33"/>
        <v>4.93</v>
      </c>
      <c r="I549">
        <v>3.48</v>
      </c>
      <c r="J549">
        <f t="shared" si="36"/>
        <v>1.4499999999999997</v>
      </c>
      <c r="L549">
        <v>-20</v>
      </c>
    </row>
    <row r="550" spans="1:12">
      <c r="A550" s="1">
        <v>24380</v>
      </c>
      <c r="B550" t="str">
        <f t="shared" si="34"/>
        <v/>
      </c>
      <c r="C550">
        <f t="shared" si="35"/>
        <v>9</v>
      </c>
      <c r="D550">
        <v>5.36</v>
      </c>
      <c r="G550">
        <f t="shared" si="33"/>
        <v>5.36</v>
      </c>
      <c r="I550">
        <v>3.48</v>
      </c>
      <c r="J550">
        <f t="shared" si="36"/>
        <v>1.8800000000000003</v>
      </c>
      <c r="L550">
        <v>-20</v>
      </c>
    </row>
    <row r="551" spans="1:12">
      <c r="A551" s="1">
        <v>24411</v>
      </c>
      <c r="B551" t="str">
        <f t="shared" si="34"/>
        <v/>
      </c>
      <c r="C551">
        <f t="shared" si="35"/>
        <v>10</v>
      </c>
      <c r="D551">
        <v>5.39</v>
      </c>
      <c r="G551">
        <f t="shared" si="33"/>
        <v>5.39</v>
      </c>
      <c r="I551">
        <v>3.79</v>
      </c>
      <c r="J551">
        <f t="shared" si="36"/>
        <v>1.5999999999999996</v>
      </c>
      <c r="L551">
        <v>-20</v>
      </c>
    </row>
    <row r="552" spans="1:12">
      <c r="A552" s="1">
        <v>24441</v>
      </c>
      <c r="B552" t="str">
        <f t="shared" si="34"/>
        <v/>
      </c>
      <c r="C552">
        <f t="shared" si="35"/>
        <v>11</v>
      </c>
      <c r="D552">
        <v>5.34</v>
      </c>
      <c r="G552">
        <f t="shared" si="33"/>
        <v>5.34</v>
      </c>
      <c r="I552">
        <v>3.79</v>
      </c>
      <c r="J552">
        <f t="shared" si="36"/>
        <v>1.5499999999999998</v>
      </c>
      <c r="L552">
        <v>-20</v>
      </c>
    </row>
    <row r="553" spans="1:12">
      <c r="A553" s="1">
        <v>24472</v>
      </c>
      <c r="B553" t="str">
        <f t="shared" si="34"/>
        <v/>
      </c>
      <c r="C553">
        <f t="shared" si="35"/>
        <v>12</v>
      </c>
      <c r="D553">
        <v>5.01</v>
      </c>
      <c r="G553">
        <f t="shared" si="33"/>
        <v>5.01</v>
      </c>
      <c r="I553">
        <v>3.46</v>
      </c>
      <c r="J553">
        <f t="shared" si="36"/>
        <v>1.5499999999999998</v>
      </c>
      <c r="L553">
        <v>-20</v>
      </c>
    </row>
    <row r="554" spans="1:12">
      <c r="A554" s="1">
        <v>24503</v>
      </c>
      <c r="B554" t="str">
        <f t="shared" si="34"/>
        <v xml:space="preserve">  67</v>
      </c>
      <c r="C554">
        <f t="shared" si="35"/>
        <v>1</v>
      </c>
      <c r="D554">
        <v>4.76</v>
      </c>
      <c r="G554">
        <f t="shared" si="33"/>
        <v>4.76</v>
      </c>
      <c r="I554">
        <v>3.46</v>
      </c>
      <c r="J554">
        <f t="shared" si="36"/>
        <v>1.2999999999999998</v>
      </c>
      <c r="L554">
        <v>-20</v>
      </c>
    </row>
    <row r="555" spans="1:12">
      <c r="A555" s="1">
        <v>24531</v>
      </c>
      <c r="B555" t="str">
        <f t="shared" si="34"/>
        <v/>
      </c>
      <c r="C555">
        <f t="shared" si="35"/>
        <v>2</v>
      </c>
      <c r="D555">
        <v>4.5599999999999996</v>
      </c>
      <c r="G555">
        <f t="shared" si="33"/>
        <v>4.5599999999999996</v>
      </c>
      <c r="I555">
        <v>2.81</v>
      </c>
      <c r="J555">
        <f t="shared" si="36"/>
        <v>1.7499999999999996</v>
      </c>
      <c r="L555">
        <v>-20</v>
      </c>
    </row>
    <row r="556" spans="1:12">
      <c r="A556" s="1">
        <v>24562</v>
      </c>
      <c r="B556" t="str">
        <f t="shared" si="34"/>
        <v/>
      </c>
      <c r="C556">
        <f t="shared" si="35"/>
        <v>3</v>
      </c>
      <c r="D556">
        <v>4.29</v>
      </c>
      <c r="G556">
        <f t="shared" si="33"/>
        <v>4.29</v>
      </c>
      <c r="I556">
        <v>2.8</v>
      </c>
      <c r="J556">
        <f t="shared" si="36"/>
        <v>1.4900000000000002</v>
      </c>
      <c r="L556">
        <v>-20</v>
      </c>
    </row>
    <row r="557" spans="1:12">
      <c r="A557" s="1">
        <v>24592</v>
      </c>
      <c r="B557" t="str">
        <f t="shared" si="34"/>
        <v/>
      </c>
      <c r="C557">
        <f t="shared" si="35"/>
        <v>4</v>
      </c>
      <c r="D557">
        <v>3.86</v>
      </c>
      <c r="G557">
        <f t="shared" si="33"/>
        <v>3.86</v>
      </c>
      <c r="I557">
        <v>2.48</v>
      </c>
      <c r="J557">
        <f t="shared" si="36"/>
        <v>1.38</v>
      </c>
      <c r="L557">
        <v>-20</v>
      </c>
    </row>
    <row r="558" spans="1:12">
      <c r="A558" s="1">
        <v>24623</v>
      </c>
      <c r="B558" t="str">
        <f t="shared" si="34"/>
        <v/>
      </c>
      <c r="C558">
        <f t="shared" si="35"/>
        <v>5</v>
      </c>
      <c r="D558">
        <v>3.64</v>
      </c>
      <c r="G558">
        <f t="shared" si="33"/>
        <v>3.64</v>
      </c>
      <c r="I558">
        <v>2.79</v>
      </c>
      <c r="J558">
        <f t="shared" si="36"/>
        <v>0.85000000000000009</v>
      </c>
      <c r="L558">
        <v>-20</v>
      </c>
    </row>
    <row r="559" spans="1:12">
      <c r="A559" s="1">
        <v>24653</v>
      </c>
      <c r="B559" t="str">
        <f t="shared" si="34"/>
        <v/>
      </c>
      <c r="C559">
        <f t="shared" si="35"/>
        <v>6</v>
      </c>
      <c r="D559">
        <v>3.48</v>
      </c>
      <c r="G559">
        <f t="shared" si="33"/>
        <v>3.48</v>
      </c>
      <c r="I559">
        <v>2.78</v>
      </c>
      <c r="J559">
        <f t="shared" si="36"/>
        <v>0.70000000000000018</v>
      </c>
      <c r="L559">
        <v>-20</v>
      </c>
    </row>
    <row r="560" spans="1:12">
      <c r="A560" s="1">
        <v>24684</v>
      </c>
      <c r="B560" t="str">
        <f t="shared" si="34"/>
        <v/>
      </c>
      <c r="C560">
        <f t="shared" si="35"/>
        <v>7</v>
      </c>
      <c r="D560">
        <v>4.3099999999999996</v>
      </c>
      <c r="G560">
        <f t="shared" si="33"/>
        <v>4.3099999999999996</v>
      </c>
      <c r="I560">
        <v>2.77</v>
      </c>
      <c r="J560">
        <f t="shared" si="36"/>
        <v>1.5399999999999996</v>
      </c>
      <c r="L560">
        <v>-20</v>
      </c>
    </row>
    <row r="561" spans="1:12">
      <c r="A561" s="1">
        <v>24715</v>
      </c>
      <c r="B561" t="str">
        <f t="shared" si="34"/>
        <v/>
      </c>
      <c r="C561">
        <f t="shared" si="35"/>
        <v>8</v>
      </c>
      <c r="D561">
        <v>4.2699999999999996</v>
      </c>
      <c r="G561">
        <f t="shared" si="33"/>
        <v>4.2699999999999996</v>
      </c>
      <c r="I561">
        <v>2.4500000000000002</v>
      </c>
      <c r="J561">
        <f t="shared" si="36"/>
        <v>1.8199999999999994</v>
      </c>
      <c r="L561">
        <v>-20</v>
      </c>
    </row>
    <row r="562" spans="1:12">
      <c r="A562" s="1">
        <v>24745</v>
      </c>
      <c r="B562" t="str">
        <f t="shared" si="34"/>
        <v/>
      </c>
      <c r="C562">
        <f t="shared" si="35"/>
        <v>9</v>
      </c>
      <c r="D562">
        <v>4.45</v>
      </c>
      <c r="G562">
        <f t="shared" si="33"/>
        <v>4.45</v>
      </c>
      <c r="I562">
        <v>2.75</v>
      </c>
      <c r="J562">
        <f t="shared" si="36"/>
        <v>1.7000000000000002</v>
      </c>
      <c r="L562">
        <v>-20</v>
      </c>
    </row>
    <row r="563" spans="1:12">
      <c r="A563" s="1">
        <v>24776</v>
      </c>
      <c r="B563" t="str">
        <f t="shared" si="34"/>
        <v/>
      </c>
      <c r="C563">
        <f t="shared" si="35"/>
        <v>10</v>
      </c>
      <c r="D563">
        <v>4.59</v>
      </c>
      <c r="G563">
        <f t="shared" si="33"/>
        <v>4.59</v>
      </c>
      <c r="I563">
        <v>2.4300000000000002</v>
      </c>
      <c r="J563">
        <f t="shared" si="36"/>
        <v>2.1599999999999997</v>
      </c>
      <c r="L563">
        <v>-20</v>
      </c>
    </row>
    <row r="564" spans="1:12">
      <c r="A564" s="1">
        <v>24806</v>
      </c>
      <c r="B564" t="str">
        <f t="shared" si="34"/>
        <v/>
      </c>
      <c r="C564">
        <f t="shared" si="35"/>
        <v>11</v>
      </c>
      <c r="D564">
        <v>4.76</v>
      </c>
      <c r="G564">
        <f t="shared" si="33"/>
        <v>4.76</v>
      </c>
      <c r="I564">
        <v>2.74</v>
      </c>
      <c r="J564">
        <f t="shared" si="36"/>
        <v>2.0199999999999996</v>
      </c>
      <c r="L564">
        <v>-20</v>
      </c>
    </row>
    <row r="565" spans="1:12">
      <c r="A565" s="1">
        <v>24837</v>
      </c>
      <c r="B565" t="str">
        <f t="shared" si="34"/>
        <v/>
      </c>
      <c r="C565">
        <f t="shared" si="35"/>
        <v>12</v>
      </c>
      <c r="D565">
        <v>5.01</v>
      </c>
      <c r="G565">
        <f t="shared" si="33"/>
        <v>5.01</v>
      </c>
      <c r="I565">
        <v>3.04</v>
      </c>
      <c r="J565">
        <f t="shared" si="36"/>
        <v>1.9699999999999998</v>
      </c>
      <c r="L565">
        <v>-20</v>
      </c>
    </row>
    <row r="566" spans="1:12">
      <c r="A566" s="1">
        <v>24868</v>
      </c>
      <c r="B566" t="str">
        <f t="shared" si="34"/>
        <v xml:space="preserve">  68</v>
      </c>
      <c r="C566">
        <f t="shared" si="35"/>
        <v>1</v>
      </c>
      <c r="D566">
        <v>5.08</v>
      </c>
      <c r="G566">
        <f t="shared" si="33"/>
        <v>5.08</v>
      </c>
      <c r="I566">
        <v>3.65</v>
      </c>
      <c r="J566">
        <f t="shared" si="36"/>
        <v>1.4300000000000002</v>
      </c>
      <c r="L566">
        <v>-20</v>
      </c>
    </row>
    <row r="567" spans="1:12">
      <c r="A567" s="1">
        <v>24897</v>
      </c>
      <c r="B567" t="str">
        <f t="shared" si="34"/>
        <v/>
      </c>
      <c r="C567">
        <f t="shared" si="35"/>
        <v>2</v>
      </c>
      <c r="D567">
        <v>4.97</v>
      </c>
      <c r="G567">
        <f t="shared" si="33"/>
        <v>4.97</v>
      </c>
      <c r="I567">
        <v>3.95</v>
      </c>
      <c r="J567">
        <f t="shared" si="36"/>
        <v>1.0199999999999996</v>
      </c>
      <c r="L567">
        <v>-20</v>
      </c>
    </row>
    <row r="568" spans="1:12">
      <c r="A568" s="1">
        <v>24928</v>
      </c>
      <c r="B568" t="str">
        <f t="shared" si="34"/>
        <v/>
      </c>
      <c r="C568">
        <f t="shared" si="35"/>
        <v>3</v>
      </c>
      <c r="D568">
        <v>5.15</v>
      </c>
      <c r="G568">
        <f t="shared" si="33"/>
        <v>5.15</v>
      </c>
      <c r="I568">
        <v>3.94</v>
      </c>
      <c r="J568">
        <f t="shared" si="36"/>
        <v>1.2100000000000004</v>
      </c>
      <c r="L568">
        <v>-20</v>
      </c>
    </row>
    <row r="569" spans="1:12">
      <c r="A569" s="1">
        <v>24958</v>
      </c>
      <c r="B569" t="str">
        <f t="shared" si="34"/>
        <v/>
      </c>
      <c r="C569">
        <f t="shared" si="35"/>
        <v>4</v>
      </c>
      <c r="D569">
        <v>5.37</v>
      </c>
      <c r="G569">
        <f t="shared" si="33"/>
        <v>5.37</v>
      </c>
      <c r="I569">
        <v>3.93</v>
      </c>
      <c r="J569">
        <f t="shared" si="36"/>
        <v>1.44</v>
      </c>
      <c r="L569">
        <v>-20</v>
      </c>
    </row>
    <row r="570" spans="1:12">
      <c r="A570" s="1">
        <v>24989</v>
      </c>
      <c r="B570" t="str">
        <f t="shared" si="34"/>
        <v/>
      </c>
      <c r="C570">
        <f t="shared" si="35"/>
        <v>5</v>
      </c>
      <c r="D570">
        <v>5.62</v>
      </c>
      <c r="G570">
        <f t="shared" si="33"/>
        <v>5.62</v>
      </c>
      <c r="I570">
        <v>3.92</v>
      </c>
      <c r="J570">
        <f t="shared" si="36"/>
        <v>1.7000000000000002</v>
      </c>
      <c r="L570">
        <v>-20</v>
      </c>
    </row>
    <row r="571" spans="1:12">
      <c r="A571" s="1">
        <v>25019</v>
      </c>
      <c r="B571" t="str">
        <f t="shared" si="34"/>
        <v/>
      </c>
      <c r="C571">
        <f t="shared" si="35"/>
        <v>6</v>
      </c>
      <c r="D571">
        <v>5.55</v>
      </c>
      <c r="G571">
        <f t="shared" ref="G571:G634" si="37">D571</f>
        <v>5.55</v>
      </c>
      <c r="I571">
        <v>4.2</v>
      </c>
      <c r="J571">
        <f t="shared" si="36"/>
        <v>1.3499999999999996</v>
      </c>
      <c r="L571">
        <v>-20</v>
      </c>
    </row>
    <row r="572" spans="1:12">
      <c r="A572" s="1">
        <v>25050</v>
      </c>
      <c r="B572" t="str">
        <f t="shared" si="34"/>
        <v/>
      </c>
      <c r="C572">
        <f t="shared" si="35"/>
        <v>7</v>
      </c>
      <c r="D572">
        <v>5.38</v>
      </c>
      <c r="G572">
        <f t="shared" si="37"/>
        <v>5.38</v>
      </c>
      <c r="I572">
        <v>4.49</v>
      </c>
      <c r="J572">
        <f t="shared" si="36"/>
        <v>0.88999999999999968</v>
      </c>
      <c r="L572">
        <v>-20</v>
      </c>
    </row>
    <row r="573" spans="1:12">
      <c r="A573" s="1">
        <v>25081</v>
      </c>
      <c r="B573" t="str">
        <f t="shared" si="34"/>
        <v/>
      </c>
      <c r="C573">
        <f t="shared" si="35"/>
        <v>8</v>
      </c>
      <c r="D573">
        <v>5.09</v>
      </c>
      <c r="G573">
        <f t="shared" si="37"/>
        <v>5.09</v>
      </c>
      <c r="I573">
        <v>4.4800000000000004</v>
      </c>
      <c r="J573">
        <f t="shared" si="36"/>
        <v>0.60999999999999943</v>
      </c>
      <c r="L573">
        <v>-20</v>
      </c>
    </row>
    <row r="574" spans="1:12">
      <c r="A574" s="1">
        <v>25111</v>
      </c>
      <c r="B574" t="str">
        <f t="shared" si="34"/>
        <v/>
      </c>
      <c r="C574">
        <f t="shared" si="35"/>
        <v>9</v>
      </c>
      <c r="D574">
        <v>5.2</v>
      </c>
      <c r="G574">
        <f t="shared" si="37"/>
        <v>5.2</v>
      </c>
      <c r="I574">
        <v>4.46</v>
      </c>
      <c r="J574">
        <f t="shared" si="36"/>
        <v>0.74000000000000021</v>
      </c>
      <c r="L574">
        <v>-20</v>
      </c>
    </row>
    <row r="575" spans="1:12">
      <c r="A575" s="1">
        <v>25142</v>
      </c>
      <c r="B575" t="str">
        <f t="shared" si="34"/>
        <v/>
      </c>
      <c r="C575">
        <f t="shared" si="35"/>
        <v>10</v>
      </c>
      <c r="D575">
        <v>5.34</v>
      </c>
      <c r="G575">
        <f t="shared" si="37"/>
        <v>5.34</v>
      </c>
      <c r="I575">
        <v>4.75</v>
      </c>
      <c r="J575">
        <f t="shared" si="36"/>
        <v>0.58999999999999986</v>
      </c>
      <c r="L575">
        <v>-20</v>
      </c>
    </row>
    <row r="576" spans="1:12">
      <c r="A576" s="1">
        <v>25172</v>
      </c>
      <c r="B576" t="str">
        <f t="shared" si="34"/>
        <v/>
      </c>
      <c r="C576">
        <f t="shared" si="35"/>
        <v>11</v>
      </c>
      <c r="D576">
        <v>5.49</v>
      </c>
      <c r="G576">
        <f t="shared" si="37"/>
        <v>5.49</v>
      </c>
      <c r="I576">
        <v>4.7300000000000004</v>
      </c>
      <c r="J576">
        <f t="shared" si="36"/>
        <v>0.75999999999999979</v>
      </c>
      <c r="L576">
        <v>-20</v>
      </c>
    </row>
    <row r="577" spans="1:12">
      <c r="A577" s="1">
        <v>25203</v>
      </c>
      <c r="B577" t="str">
        <f t="shared" si="34"/>
        <v/>
      </c>
      <c r="C577">
        <f t="shared" si="35"/>
        <v>12</v>
      </c>
      <c r="D577">
        <v>5.92</v>
      </c>
      <c r="G577">
        <f t="shared" si="37"/>
        <v>5.92</v>
      </c>
      <c r="I577">
        <v>4.72</v>
      </c>
      <c r="J577">
        <f t="shared" si="36"/>
        <v>1.2000000000000002</v>
      </c>
      <c r="L577">
        <v>-20</v>
      </c>
    </row>
    <row r="578" spans="1:12">
      <c r="A578" s="1">
        <v>25234</v>
      </c>
      <c r="B578" t="str">
        <f t="shared" si="34"/>
        <v xml:space="preserve">  69</v>
      </c>
      <c r="C578">
        <f t="shared" si="35"/>
        <v>1</v>
      </c>
      <c r="D578">
        <v>6.18</v>
      </c>
      <c r="G578">
        <f t="shared" si="37"/>
        <v>6.18</v>
      </c>
      <c r="I578">
        <v>4.4000000000000004</v>
      </c>
      <c r="J578">
        <f t="shared" si="36"/>
        <v>1.7799999999999994</v>
      </c>
      <c r="L578">
        <v>-20</v>
      </c>
    </row>
    <row r="579" spans="1:12">
      <c r="A579" s="1">
        <v>25262</v>
      </c>
      <c r="B579" t="str">
        <f t="shared" ref="B579:B642" si="38">IF(C579=1,"  "&amp;YEAR(A579)-1900,"")</f>
        <v/>
      </c>
      <c r="C579">
        <f t="shared" ref="C579:C642" si="39">MONTH(A579)</f>
        <v>2</v>
      </c>
      <c r="D579">
        <v>6.16</v>
      </c>
      <c r="G579">
        <f t="shared" si="37"/>
        <v>6.16</v>
      </c>
      <c r="I579">
        <v>4.68</v>
      </c>
      <c r="J579">
        <f t="shared" si="36"/>
        <v>1.4800000000000004</v>
      </c>
      <c r="L579">
        <v>-20</v>
      </c>
    </row>
    <row r="580" spans="1:12">
      <c r="A580" s="1">
        <v>25293</v>
      </c>
      <c r="B580" t="str">
        <f t="shared" si="38"/>
        <v/>
      </c>
      <c r="C580">
        <f t="shared" si="39"/>
        <v>3</v>
      </c>
      <c r="D580">
        <v>6.08</v>
      </c>
      <c r="G580">
        <f t="shared" si="37"/>
        <v>6.08</v>
      </c>
      <c r="I580">
        <v>5.25</v>
      </c>
      <c r="J580">
        <f t="shared" si="36"/>
        <v>0.83000000000000007</v>
      </c>
      <c r="L580">
        <v>-20</v>
      </c>
    </row>
    <row r="581" spans="1:12">
      <c r="A581" s="1">
        <v>25323</v>
      </c>
      <c r="B581" t="str">
        <f t="shared" si="38"/>
        <v/>
      </c>
      <c r="C581">
        <f t="shared" si="39"/>
        <v>4</v>
      </c>
      <c r="D581">
        <v>6.16</v>
      </c>
      <c r="G581">
        <f t="shared" si="37"/>
        <v>6.16</v>
      </c>
      <c r="I581">
        <v>5.52</v>
      </c>
      <c r="J581">
        <f t="shared" si="36"/>
        <v>0.64000000000000057</v>
      </c>
      <c r="L581">
        <v>-20</v>
      </c>
    </row>
    <row r="582" spans="1:12">
      <c r="A582" s="1">
        <v>25354</v>
      </c>
      <c r="B582" t="str">
        <f t="shared" si="38"/>
        <v/>
      </c>
      <c r="C582">
        <f t="shared" si="39"/>
        <v>5</v>
      </c>
      <c r="D582">
        <v>6.08</v>
      </c>
      <c r="G582">
        <f t="shared" si="37"/>
        <v>6.08</v>
      </c>
      <c r="I582">
        <v>5.51</v>
      </c>
      <c r="J582">
        <f t="shared" si="36"/>
        <v>0.57000000000000028</v>
      </c>
      <c r="L582">
        <v>-20</v>
      </c>
    </row>
    <row r="583" spans="1:12">
      <c r="A583" s="1">
        <v>25384</v>
      </c>
      <c r="B583" t="str">
        <f t="shared" si="38"/>
        <v/>
      </c>
      <c r="C583">
        <f t="shared" si="39"/>
        <v>6</v>
      </c>
      <c r="D583">
        <v>6.49</v>
      </c>
      <c r="G583">
        <f t="shared" si="37"/>
        <v>6.49</v>
      </c>
      <c r="I583">
        <v>5.48</v>
      </c>
      <c r="J583">
        <f t="shared" si="36"/>
        <v>1.0099999999999998</v>
      </c>
      <c r="L583">
        <v>-20</v>
      </c>
    </row>
    <row r="584" spans="1:12">
      <c r="A584" s="1">
        <v>25415</v>
      </c>
      <c r="B584" t="str">
        <f t="shared" si="38"/>
        <v/>
      </c>
      <c r="C584">
        <f t="shared" si="39"/>
        <v>7</v>
      </c>
      <c r="D584">
        <v>7.01</v>
      </c>
      <c r="G584">
        <f t="shared" si="37"/>
        <v>7.01</v>
      </c>
      <c r="I584">
        <v>5.44</v>
      </c>
      <c r="J584">
        <f t="shared" si="36"/>
        <v>1.5699999999999994</v>
      </c>
      <c r="L584">
        <v>-20</v>
      </c>
    </row>
    <row r="585" spans="1:12">
      <c r="A585" s="1">
        <v>25446</v>
      </c>
      <c r="B585" t="str">
        <f t="shared" si="38"/>
        <v/>
      </c>
      <c r="C585">
        <f t="shared" si="39"/>
        <v>8</v>
      </c>
      <c r="D585">
        <v>7.01</v>
      </c>
      <c r="G585">
        <f t="shared" si="37"/>
        <v>7.01</v>
      </c>
      <c r="I585">
        <v>5.71</v>
      </c>
      <c r="J585">
        <f t="shared" si="36"/>
        <v>1.2999999999999998</v>
      </c>
      <c r="L585">
        <v>-20</v>
      </c>
    </row>
    <row r="586" spans="1:12">
      <c r="A586" s="1">
        <v>25476</v>
      </c>
      <c r="B586" t="str">
        <f t="shared" si="38"/>
        <v/>
      </c>
      <c r="C586">
        <f t="shared" si="39"/>
        <v>9</v>
      </c>
      <c r="D586">
        <v>7.13</v>
      </c>
      <c r="G586">
        <f t="shared" si="37"/>
        <v>7.13</v>
      </c>
      <c r="I586">
        <v>5.7</v>
      </c>
      <c r="J586">
        <f t="shared" si="36"/>
        <v>1.4299999999999997</v>
      </c>
      <c r="L586">
        <v>-20</v>
      </c>
    </row>
    <row r="587" spans="1:12">
      <c r="A587" s="1">
        <v>25507</v>
      </c>
      <c r="B587" t="str">
        <f t="shared" si="38"/>
        <v/>
      </c>
      <c r="C587">
        <f t="shared" si="39"/>
        <v>10</v>
      </c>
      <c r="D587">
        <v>7.04</v>
      </c>
      <c r="G587">
        <f t="shared" si="37"/>
        <v>7.04</v>
      </c>
      <c r="I587">
        <v>5.67</v>
      </c>
      <c r="J587">
        <f t="shared" si="36"/>
        <v>1.37</v>
      </c>
      <c r="L587">
        <v>-20</v>
      </c>
    </row>
    <row r="588" spans="1:12">
      <c r="A588" s="1">
        <v>25537</v>
      </c>
      <c r="B588" t="str">
        <f t="shared" si="38"/>
        <v/>
      </c>
      <c r="C588">
        <f t="shared" si="39"/>
        <v>11</v>
      </c>
      <c r="D588">
        <v>7.2</v>
      </c>
      <c r="G588">
        <f t="shared" si="37"/>
        <v>7.2</v>
      </c>
      <c r="I588">
        <v>5.93</v>
      </c>
      <c r="J588">
        <f t="shared" si="36"/>
        <v>1.2700000000000005</v>
      </c>
      <c r="L588">
        <v>-20</v>
      </c>
    </row>
    <row r="589" spans="1:12">
      <c r="A589" s="1">
        <v>25568</v>
      </c>
      <c r="B589" t="str">
        <f t="shared" si="38"/>
        <v/>
      </c>
      <c r="C589">
        <f t="shared" si="39"/>
        <v>12</v>
      </c>
      <c r="D589">
        <v>7.72</v>
      </c>
      <c r="G589">
        <f t="shared" si="37"/>
        <v>7.72</v>
      </c>
      <c r="I589">
        <v>6.2</v>
      </c>
      <c r="J589">
        <f t="shared" si="36"/>
        <v>1.5199999999999996</v>
      </c>
      <c r="L589">
        <v>-20</v>
      </c>
    </row>
    <row r="590" spans="1:12">
      <c r="A590" s="1">
        <v>25599</v>
      </c>
      <c r="B590" t="str">
        <f t="shared" si="38"/>
        <v xml:space="preserve">  70</v>
      </c>
      <c r="C590">
        <f t="shared" si="39"/>
        <v>1</v>
      </c>
      <c r="D590">
        <v>7.92</v>
      </c>
      <c r="G590">
        <f t="shared" si="37"/>
        <v>7.92</v>
      </c>
      <c r="I590">
        <v>6.18</v>
      </c>
      <c r="J590">
        <f t="shared" si="36"/>
        <v>1.7400000000000002</v>
      </c>
      <c r="L590">
        <v>18</v>
      </c>
    </row>
    <row r="591" spans="1:12">
      <c r="A591" s="1">
        <v>25627</v>
      </c>
      <c r="B591" t="str">
        <f t="shared" si="38"/>
        <v/>
      </c>
      <c r="C591">
        <f t="shared" si="39"/>
        <v>2</v>
      </c>
      <c r="D591">
        <v>7.16</v>
      </c>
      <c r="G591">
        <f t="shared" si="37"/>
        <v>7.16</v>
      </c>
      <c r="I591">
        <v>6.15</v>
      </c>
      <c r="J591">
        <f t="shared" ref="J591:J654" si="40">G591-I591</f>
        <v>1.0099999999999998</v>
      </c>
      <c r="L591">
        <v>18</v>
      </c>
    </row>
    <row r="592" spans="1:12">
      <c r="A592" s="1">
        <v>25658</v>
      </c>
      <c r="B592" t="str">
        <f t="shared" si="38"/>
        <v/>
      </c>
      <c r="C592">
        <f t="shared" si="39"/>
        <v>3</v>
      </c>
      <c r="D592">
        <v>6.71</v>
      </c>
      <c r="G592">
        <f t="shared" si="37"/>
        <v>6.71</v>
      </c>
      <c r="I592">
        <v>5.82</v>
      </c>
      <c r="J592">
        <f t="shared" si="40"/>
        <v>0.88999999999999968</v>
      </c>
      <c r="L592">
        <v>18</v>
      </c>
    </row>
    <row r="593" spans="1:12">
      <c r="A593" s="1">
        <v>25688</v>
      </c>
      <c r="B593" t="str">
        <f t="shared" si="38"/>
        <v/>
      </c>
      <c r="C593">
        <f t="shared" si="39"/>
        <v>4</v>
      </c>
      <c r="D593">
        <v>6.48</v>
      </c>
      <c r="G593">
        <f t="shared" si="37"/>
        <v>6.48</v>
      </c>
      <c r="I593">
        <v>6.06</v>
      </c>
      <c r="J593">
        <f t="shared" si="40"/>
        <v>0.42000000000000082</v>
      </c>
      <c r="L593">
        <v>18</v>
      </c>
    </row>
    <row r="594" spans="1:12">
      <c r="A594" s="1">
        <v>25719</v>
      </c>
      <c r="B594" t="str">
        <f t="shared" si="38"/>
        <v/>
      </c>
      <c r="C594">
        <f t="shared" si="39"/>
        <v>5</v>
      </c>
      <c r="D594">
        <v>7.03</v>
      </c>
      <c r="G594">
        <f t="shared" si="37"/>
        <v>7.03</v>
      </c>
      <c r="I594">
        <v>6.04</v>
      </c>
      <c r="J594">
        <f t="shared" si="40"/>
        <v>0.99000000000000021</v>
      </c>
      <c r="L594">
        <v>18</v>
      </c>
    </row>
    <row r="595" spans="1:12">
      <c r="A595" s="1">
        <v>25749</v>
      </c>
      <c r="B595" t="str">
        <f t="shared" si="38"/>
        <v/>
      </c>
      <c r="C595">
        <f t="shared" si="39"/>
        <v>6</v>
      </c>
      <c r="D595">
        <v>6.74</v>
      </c>
      <c r="G595">
        <f t="shared" si="37"/>
        <v>6.74</v>
      </c>
      <c r="I595">
        <v>6.01</v>
      </c>
      <c r="J595">
        <f t="shared" si="40"/>
        <v>0.73000000000000043</v>
      </c>
      <c r="L595">
        <v>18</v>
      </c>
    </row>
    <row r="596" spans="1:12">
      <c r="A596" s="1">
        <v>25780</v>
      </c>
      <c r="B596" t="str">
        <f t="shared" si="38"/>
        <v/>
      </c>
      <c r="C596">
        <f t="shared" si="39"/>
        <v>7</v>
      </c>
      <c r="D596">
        <v>6.47</v>
      </c>
      <c r="G596">
        <f t="shared" si="37"/>
        <v>6.47</v>
      </c>
      <c r="I596">
        <v>5.98</v>
      </c>
      <c r="J596">
        <f t="shared" si="40"/>
        <v>0.48999999999999932</v>
      </c>
      <c r="L596">
        <v>18</v>
      </c>
    </row>
    <row r="597" spans="1:12">
      <c r="A597" s="1">
        <v>25811</v>
      </c>
      <c r="B597" t="str">
        <f t="shared" si="38"/>
        <v/>
      </c>
      <c r="C597">
        <f t="shared" si="39"/>
        <v>8</v>
      </c>
      <c r="D597">
        <v>6.41</v>
      </c>
      <c r="G597">
        <f t="shared" si="37"/>
        <v>6.41</v>
      </c>
      <c r="I597">
        <v>5.41</v>
      </c>
      <c r="J597">
        <f t="shared" si="40"/>
        <v>1</v>
      </c>
      <c r="L597">
        <v>18</v>
      </c>
    </row>
    <row r="598" spans="1:12">
      <c r="A598" s="1">
        <v>25841</v>
      </c>
      <c r="B598" t="str">
        <f t="shared" si="38"/>
        <v/>
      </c>
      <c r="C598">
        <f t="shared" si="39"/>
        <v>9</v>
      </c>
      <c r="D598">
        <v>6.24</v>
      </c>
      <c r="G598">
        <f t="shared" si="37"/>
        <v>6.24</v>
      </c>
      <c r="I598">
        <v>5.66</v>
      </c>
      <c r="J598">
        <f t="shared" si="40"/>
        <v>0.58000000000000007</v>
      </c>
      <c r="L598">
        <v>18</v>
      </c>
    </row>
    <row r="599" spans="1:12">
      <c r="A599" s="1">
        <v>25872</v>
      </c>
      <c r="B599" t="str">
        <f t="shared" si="38"/>
        <v/>
      </c>
      <c r="C599">
        <f t="shared" si="39"/>
        <v>10</v>
      </c>
      <c r="D599">
        <v>5.93</v>
      </c>
      <c r="G599">
        <f t="shared" si="37"/>
        <v>5.93</v>
      </c>
      <c r="I599">
        <v>5.63</v>
      </c>
      <c r="J599">
        <f t="shared" si="40"/>
        <v>0.29999999999999982</v>
      </c>
      <c r="L599">
        <v>18</v>
      </c>
    </row>
    <row r="600" spans="1:12">
      <c r="A600" s="1">
        <v>25902</v>
      </c>
      <c r="B600" t="str">
        <f t="shared" si="38"/>
        <v/>
      </c>
      <c r="C600">
        <f t="shared" si="39"/>
        <v>11</v>
      </c>
      <c r="D600">
        <v>5.29</v>
      </c>
      <c r="G600">
        <f t="shared" si="37"/>
        <v>5.29</v>
      </c>
      <c r="I600">
        <v>5.6</v>
      </c>
      <c r="J600">
        <f t="shared" si="40"/>
        <v>-0.30999999999999961</v>
      </c>
      <c r="L600">
        <v>18</v>
      </c>
    </row>
    <row r="601" spans="1:12">
      <c r="A601" s="1">
        <v>25933</v>
      </c>
      <c r="B601" t="str">
        <f t="shared" si="38"/>
        <v/>
      </c>
      <c r="C601">
        <f t="shared" si="39"/>
        <v>12</v>
      </c>
      <c r="D601">
        <v>4.8600000000000003</v>
      </c>
      <c r="G601">
        <f t="shared" si="37"/>
        <v>4.8600000000000003</v>
      </c>
      <c r="I601">
        <v>5.57</v>
      </c>
      <c r="J601">
        <f t="shared" si="40"/>
        <v>-0.71</v>
      </c>
      <c r="L601">
        <v>-20</v>
      </c>
    </row>
    <row r="602" spans="1:12">
      <c r="A602" s="1">
        <v>25964</v>
      </c>
      <c r="B602" t="str">
        <f t="shared" si="38"/>
        <v xml:space="preserve">  71</v>
      </c>
      <c r="C602">
        <f t="shared" si="39"/>
        <v>1</v>
      </c>
      <c r="D602">
        <v>4.49</v>
      </c>
      <c r="G602">
        <f t="shared" si="37"/>
        <v>4.49</v>
      </c>
      <c r="I602">
        <v>5.29</v>
      </c>
      <c r="J602">
        <f t="shared" si="40"/>
        <v>-0.79999999999999982</v>
      </c>
      <c r="L602">
        <v>-20</v>
      </c>
    </row>
    <row r="603" spans="1:12">
      <c r="A603" s="1">
        <v>25992</v>
      </c>
      <c r="B603" t="str">
        <f t="shared" si="38"/>
        <v/>
      </c>
      <c r="C603">
        <f t="shared" si="39"/>
        <v>2</v>
      </c>
      <c r="D603">
        <v>3.78</v>
      </c>
      <c r="G603">
        <f t="shared" si="37"/>
        <v>3.78</v>
      </c>
      <c r="I603">
        <v>5</v>
      </c>
      <c r="J603">
        <f t="shared" si="40"/>
        <v>-1.2200000000000002</v>
      </c>
      <c r="L603">
        <v>-20</v>
      </c>
    </row>
    <row r="604" spans="1:12">
      <c r="A604" s="1">
        <v>26023</v>
      </c>
      <c r="B604" t="str">
        <f t="shared" si="38"/>
        <v/>
      </c>
      <c r="C604">
        <f t="shared" si="39"/>
        <v>3</v>
      </c>
      <c r="D604">
        <v>3.33</v>
      </c>
      <c r="G604">
        <f t="shared" si="37"/>
        <v>3.33</v>
      </c>
      <c r="I604">
        <v>4.71</v>
      </c>
      <c r="J604">
        <f t="shared" si="40"/>
        <v>-1.38</v>
      </c>
      <c r="L604">
        <v>-20</v>
      </c>
    </row>
    <row r="605" spans="1:12">
      <c r="A605" s="1">
        <v>26053</v>
      </c>
      <c r="B605" t="str">
        <f t="shared" si="38"/>
        <v/>
      </c>
      <c r="C605">
        <f t="shared" si="39"/>
        <v>4</v>
      </c>
      <c r="D605">
        <v>3.78</v>
      </c>
      <c r="G605">
        <f t="shared" si="37"/>
        <v>3.78</v>
      </c>
      <c r="I605">
        <v>4.16</v>
      </c>
      <c r="J605">
        <f t="shared" si="40"/>
        <v>-0.38000000000000034</v>
      </c>
      <c r="L605">
        <v>-20</v>
      </c>
    </row>
    <row r="606" spans="1:12">
      <c r="A606" s="1">
        <v>26084</v>
      </c>
      <c r="B606" t="str">
        <f t="shared" si="38"/>
        <v/>
      </c>
      <c r="C606">
        <f t="shared" si="39"/>
        <v>5</v>
      </c>
      <c r="D606">
        <v>4.1399999999999997</v>
      </c>
      <c r="G606">
        <f t="shared" si="37"/>
        <v>4.1399999999999997</v>
      </c>
      <c r="I606">
        <v>4.4000000000000004</v>
      </c>
      <c r="J606">
        <f t="shared" si="40"/>
        <v>-0.26000000000000068</v>
      </c>
      <c r="L606">
        <v>-20</v>
      </c>
    </row>
    <row r="607" spans="1:12">
      <c r="A607" s="1">
        <v>26114</v>
      </c>
      <c r="B607" t="str">
        <f t="shared" si="38"/>
        <v/>
      </c>
      <c r="C607">
        <f t="shared" si="39"/>
        <v>6</v>
      </c>
      <c r="D607">
        <v>4.7</v>
      </c>
      <c r="G607">
        <f t="shared" si="37"/>
        <v>4.7</v>
      </c>
      <c r="I607">
        <v>4.6399999999999997</v>
      </c>
      <c r="J607">
        <f t="shared" si="40"/>
        <v>6.0000000000000497E-2</v>
      </c>
      <c r="L607">
        <v>-20</v>
      </c>
    </row>
    <row r="608" spans="1:12">
      <c r="A608" s="1">
        <v>26145</v>
      </c>
      <c r="B608" t="str">
        <f t="shared" si="38"/>
        <v/>
      </c>
      <c r="C608">
        <f t="shared" si="39"/>
        <v>7</v>
      </c>
      <c r="D608">
        <v>5.41</v>
      </c>
      <c r="G608">
        <f t="shared" si="37"/>
        <v>5.41</v>
      </c>
      <c r="I608">
        <v>4.3600000000000003</v>
      </c>
      <c r="J608">
        <f t="shared" si="40"/>
        <v>1.0499999999999998</v>
      </c>
      <c r="L608">
        <v>-20</v>
      </c>
    </row>
    <row r="609" spans="1:12">
      <c r="A609" s="1">
        <v>26176</v>
      </c>
      <c r="B609" t="str">
        <f t="shared" si="38"/>
        <v/>
      </c>
      <c r="C609">
        <f t="shared" si="39"/>
        <v>8</v>
      </c>
      <c r="D609">
        <v>5.08</v>
      </c>
      <c r="G609">
        <f t="shared" si="37"/>
        <v>5.08</v>
      </c>
      <c r="I609">
        <v>4.62</v>
      </c>
      <c r="J609">
        <f t="shared" si="40"/>
        <v>0.45999999999999996</v>
      </c>
      <c r="L609">
        <v>-20</v>
      </c>
    </row>
    <row r="610" spans="1:12">
      <c r="A610" s="1">
        <v>26206</v>
      </c>
      <c r="B610" t="str">
        <f t="shared" si="38"/>
        <v/>
      </c>
      <c r="C610">
        <f t="shared" si="39"/>
        <v>9</v>
      </c>
      <c r="D610">
        <v>4.67</v>
      </c>
      <c r="G610">
        <f t="shared" si="37"/>
        <v>4.67</v>
      </c>
      <c r="I610">
        <v>4.08</v>
      </c>
      <c r="J610">
        <f t="shared" si="40"/>
        <v>0.58999999999999986</v>
      </c>
      <c r="L610">
        <v>-20</v>
      </c>
    </row>
    <row r="611" spans="1:12">
      <c r="A611" s="1">
        <v>26237</v>
      </c>
      <c r="B611" t="str">
        <f t="shared" si="38"/>
        <v/>
      </c>
      <c r="C611">
        <f t="shared" si="39"/>
        <v>10</v>
      </c>
      <c r="D611">
        <v>4.49</v>
      </c>
      <c r="G611">
        <f t="shared" si="37"/>
        <v>4.49</v>
      </c>
      <c r="I611">
        <v>3.81</v>
      </c>
      <c r="J611">
        <f t="shared" si="40"/>
        <v>0.68000000000000016</v>
      </c>
      <c r="L611">
        <v>-20</v>
      </c>
    </row>
    <row r="612" spans="1:12">
      <c r="A612" s="1">
        <v>26267</v>
      </c>
      <c r="B612" t="str">
        <f t="shared" si="38"/>
        <v/>
      </c>
      <c r="C612">
        <f t="shared" si="39"/>
        <v>11</v>
      </c>
      <c r="D612">
        <v>4.1900000000000004</v>
      </c>
      <c r="G612">
        <f t="shared" si="37"/>
        <v>4.1900000000000004</v>
      </c>
      <c r="I612">
        <v>3.28</v>
      </c>
      <c r="J612">
        <f t="shared" si="40"/>
        <v>0.91000000000000059</v>
      </c>
      <c r="L612">
        <v>-20</v>
      </c>
    </row>
    <row r="613" spans="1:12">
      <c r="A613" s="1">
        <v>26298</v>
      </c>
      <c r="B613" t="str">
        <f t="shared" si="38"/>
        <v/>
      </c>
      <c r="C613">
        <f t="shared" si="39"/>
        <v>12</v>
      </c>
      <c r="D613">
        <v>4.0199999999999996</v>
      </c>
      <c r="G613">
        <f t="shared" si="37"/>
        <v>4.0199999999999996</v>
      </c>
      <c r="I613">
        <v>3.27</v>
      </c>
      <c r="J613">
        <f t="shared" si="40"/>
        <v>0.74999999999999956</v>
      </c>
      <c r="L613">
        <v>-20</v>
      </c>
    </row>
    <row r="614" spans="1:12">
      <c r="A614" s="1">
        <v>26329</v>
      </c>
      <c r="B614" t="str">
        <f t="shared" si="38"/>
        <v xml:space="preserve">  72</v>
      </c>
      <c r="C614">
        <f t="shared" si="39"/>
        <v>1</v>
      </c>
      <c r="D614">
        <v>3.41</v>
      </c>
      <c r="G614">
        <f t="shared" si="37"/>
        <v>3.41</v>
      </c>
      <c r="I614">
        <v>3.27</v>
      </c>
      <c r="J614">
        <f t="shared" si="40"/>
        <v>0.14000000000000012</v>
      </c>
      <c r="L614">
        <v>-20</v>
      </c>
    </row>
    <row r="615" spans="1:12">
      <c r="A615" s="1">
        <v>26358</v>
      </c>
      <c r="B615" t="str">
        <f t="shared" si="38"/>
        <v/>
      </c>
      <c r="C615">
        <f t="shared" si="39"/>
        <v>2</v>
      </c>
      <c r="D615">
        <v>3.18</v>
      </c>
      <c r="G615">
        <f t="shared" si="37"/>
        <v>3.18</v>
      </c>
      <c r="I615">
        <v>3.51</v>
      </c>
      <c r="J615">
        <f t="shared" si="40"/>
        <v>-0.32999999999999963</v>
      </c>
      <c r="L615">
        <v>-20</v>
      </c>
    </row>
    <row r="616" spans="1:12">
      <c r="A616" s="1">
        <v>26389</v>
      </c>
      <c r="B616" t="str">
        <f t="shared" si="38"/>
        <v/>
      </c>
      <c r="C616">
        <f t="shared" si="39"/>
        <v>3</v>
      </c>
      <c r="D616">
        <v>3.72</v>
      </c>
      <c r="G616">
        <f t="shared" si="37"/>
        <v>3.72</v>
      </c>
      <c r="I616">
        <v>3.5</v>
      </c>
      <c r="J616">
        <f t="shared" si="40"/>
        <v>0.2200000000000002</v>
      </c>
      <c r="L616">
        <v>-20</v>
      </c>
    </row>
    <row r="617" spans="1:12">
      <c r="A617" s="1">
        <v>26419</v>
      </c>
      <c r="B617" t="str">
        <f t="shared" si="38"/>
        <v/>
      </c>
      <c r="C617">
        <f t="shared" si="39"/>
        <v>4</v>
      </c>
      <c r="D617">
        <v>3.72</v>
      </c>
      <c r="G617">
        <f t="shared" si="37"/>
        <v>3.72</v>
      </c>
      <c r="I617">
        <v>3.49</v>
      </c>
      <c r="J617">
        <f t="shared" si="40"/>
        <v>0.22999999999999998</v>
      </c>
      <c r="L617">
        <v>-20</v>
      </c>
    </row>
    <row r="618" spans="1:12">
      <c r="A618" s="1">
        <v>26450</v>
      </c>
      <c r="B618" t="str">
        <f t="shared" si="38"/>
        <v/>
      </c>
      <c r="C618">
        <f t="shared" si="39"/>
        <v>5</v>
      </c>
      <c r="D618">
        <v>3.65</v>
      </c>
      <c r="G618">
        <f t="shared" si="37"/>
        <v>3.65</v>
      </c>
      <c r="I618">
        <v>3.23</v>
      </c>
      <c r="J618">
        <f t="shared" si="40"/>
        <v>0.41999999999999993</v>
      </c>
      <c r="L618">
        <v>-20</v>
      </c>
    </row>
    <row r="619" spans="1:12">
      <c r="A619" s="1">
        <v>26480</v>
      </c>
      <c r="B619" t="str">
        <f t="shared" si="38"/>
        <v/>
      </c>
      <c r="C619">
        <f t="shared" si="39"/>
        <v>6</v>
      </c>
      <c r="D619">
        <v>3.87</v>
      </c>
      <c r="G619">
        <f t="shared" si="37"/>
        <v>3.87</v>
      </c>
      <c r="I619">
        <v>2.71</v>
      </c>
      <c r="J619">
        <f t="shared" si="40"/>
        <v>1.1600000000000001</v>
      </c>
      <c r="L619">
        <v>-20</v>
      </c>
    </row>
    <row r="620" spans="1:12">
      <c r="A620" s="1">
        <v>26511</v>
      </c>
      <c r="B620" t="str">
        <f t="shared" si="38"/>
        <v/>
      </c>
      <c r="C620">
        <f t="shared" si="39"/>
        <v>7</v>
      </c>
      <c r="D620">
        <v>4.0599999999999996</v>
      </c>
      <c r="G620">
        <f t="shared" si="37"/>
        <v>4.0599999999999996</v>
      </c>
      <c r="I620">
        <v>2.95</v>
      </c>
      <c r="J620">
        <f t="shared" si="40"/>
        <v>1.1099999999999994</v>
      </c>
      <c r="L620">
        <v>-20</v>
      </c>
    </row>
    <row r="621" spans="1:12">
      <c r="A621" s="1">
        <v>26542</v>
      </c>
      <c r="B621" t="str">
        <f t="shared" si="38"/>
        <v/>
      </c>
      <c r="C621">
        <f t="shared" si="39"/>
        <v>8</v>
      </c>
      <c r="D621">
        <v>4.01</v>
      </c>
      <c r="G621">
        <f t="shared" si="37"/>
        <v>4.01</v>
      </c>
      <c r="I621">
        <v>2.94</v>
      </c>
      <c r="J621">
        <f t="shared" si="40"/>
        <v>1.0699999999999998</v>
      </c>
      <c r="L621">
        <v>-20</v>
      </c>
    </row>
    <row r="622" spans="1:12">
      <c r="A622" s="1">
        <v>26572</v>
      </c>
      <c r="B622" t="str">
        <f t="shared" si="38"/>
        <v/>
      </c>
      <c r="C622">
        <f t="shared" si="39"/>
        <v>9</v>
      </c>
      <c r="D622">
        <v>4.6500000000000004</v>
      </c>
      <c r="G622">
        <f t="shared" si="37"/>
        <v>4.6500000000000004</v>
      </c>
      <c r="I622">
        <v>3.19</v>
      </c>
      <c r="J622">
        <f t="shared" si="40"/>
        <v>1.4600000000000004</v>
      </c>
      <c r="L622">
        <v>-20</v>
      </c>
    </row>
    <row r="623" spans="1:12">
      <c r="A623" s="1">
        <v>26603</v>
      </c>
      <c r="B623" t="str">
        <f t="shared" si="38"/>
        <v/>
      </c>
      <c r="C623">
        <f t="shared" si="39"/>
        <v>10</v>
      </c>
      <c r="D623">
        <v>4.72</v>
      </c>
      <c r="G623">
        <f t="shared" si="37"/>
        <v>4.72</v>
      </c>
      <c r="I623">
        <v>3.42</v>
      </c>
      <c r="J623">
        <f t="shared" si="40"/>
        <v>1.2999999999999998</v>
      </c>
      <c r="L623">
        <v>-20</v>
      </c>
    </row>
    <row r="624" spans="1:12">
      <c r="A624" s="1">
        <v>26633</v>
      </c>
      <c r="B624" t="str">
        <f t="shared" si="38"/>
        <v/>
      </c>
      <c r="C624">
        <f t="shared" si="39"/>
        <v>11</v>
      </c>
      <c r="D624">
        <v>4.78</v>
      </c>
      <c r="G624">
        <f t="shared" si="37"/>
        <v>4.78</v>
      </c>
      <c r="I624">
        <v>3.67</v>
      </c>
      <c r="J624">
        <f t="shared" si="40"/>
        <v>1.1100000000000003</v>
      </c>
      <c r="L624">
        <v>-20</v>
      </c>
    </row>
    <row r="625" spans="1:12">
      <c r="A625" s="1">
        <v>26664</v>
      </c>
      <c r="B625" t="str">
        <f t="shared" si="38"/>
        <v/>
      </c>
      <c r="C625">
        <f t="shared" si="39"/>
        <v>12</v>
      </c>
      <c r="D625">
        <v>5.0599999999999996</v>
      </c>
      <c r="G625">
        <f t="shared" si="37"/>
        <v>5.0599999999999996</v>
      </c>
      <c r="I625">
        <v>3.41</v>
      </c>
      <c r="J625">
        <f t="shared" si="40"/>
        <v>1.6499999999999995</v>
      </c>
      <c r="L625">
        <v>-20</v>
      </c>
    </row>
    <row r="626" spans="1:12">
      <c r="A626" s="1">
        <v>26695</v>
      </c>
      <c r="B626" t="str">
        <f t="shared" si="38"/>
        <v xml:space="preserve">  73</v>
      </c>
      <c r="C626">
        <f t="shared" si="39"/>
        <v>1</v>
      </c>
      <c r="D626">
        <v>5.31</v>
      </c>
      <c r="G626">
        <f t="shared" si="37"/>
        <v>5.31</v>
      </c>
      <c r="I626">
        <v>3.65</v>
      </c>
      <c r="J626">
        <f t="shared" si="40"/>
        <v>1.6599999999999997</v>
      </c>
      <c r="L626">
        <v>-20</v>
      </c>
    </row>
    <row r="627" spans="1:12">
      <c r="A627" s="1">
        <v>26723</v>
      </c>
      <c r="B627" t="str">
        <f t="shared" si="38"/>
        <v/>
      </c>
      <c r="C627">
        <f t="shared" si="39"/>
        <v>2</v>
      </c>
      <c r="D627">
        <v>5.56</v>
      </c>
      <c r="G627">
        <f t="shared" si="37"/>
        <v>5.56</v>
      </c>
      <c r="I627">
        <v>3.87</v>
      </c>
      <c r="J627">
        <f t="shared" si="40"/>
        <v>1.6899999999999995</v>
      </c>
      <c r="L627">
        <v>-20</v>
      </c>
    </row>
    <row r="628" spans="1:12">
      <c r="A628" s="1">
        <v>26754</v>
      </c>
      <c r="B628" t="str">
        <f t="shared" si="38"/>
        <v/>
      </c>
      <c r="C628">
        <f t="shared" si="39"/>
        <v>3</v>
      </c>
      <c r="D628">
        <v>6.05</v>
      </c>
      <c r="G628">
        <f t="shared" si="37"/>
        <v>6.05</v>
      </c>
      <c r="I628">
        <v>4.59</v>
      </c>
      <c r="J628">
        <f t="shared" si="40"/>
        <v>1.46</v>
      </c>
      <c r="L628">
        <v>-20</v>
      </c>
    </row>
    <row r="629" spans="1:12">
      <c r="A629" s="1">
        <v>26784</v>
      </c>
      <c r="B629" t="str">
        <f t="shared" si="38"/>
        <v/>
      </c>
      <c r="C629">
        <f t="shared" si="39"/>
        <v>4</v>
      </c>
      <c r="D629">
        <v>6.29</v>
      </c>
      <c r="G629">
        <f t="shared" si="37"/>
        <v>6.29</v>
      </c>
      <c r="I629">
        <v>5.0599999999999996</v>
      </c>
      <c r="J629">
        <f t="shared" si="40"/>
        <v>1.2300000000000004</v>
      </c>
      <c r="L629">
        <v>-20</v>
      </c>
    </row>
    <row r="630" spans="1:12">
      <c r="A630" s="1">
        <v>26815</v>
      </c>
      <c r="B630" t="str">
        <f t="shared" si="38"/>
        <v/>
      </c>
      <c r="C630">
        <f t="shared" si="39"/>
        <v>5</v>
      </c>
      <c r="D630">
        <v>6.35</v>
      </c>
      <c r="G630">
        <f t="shared" si="37"/>
        <v>6.35</v>
      </c>
      <c r="I630">
        <v>5.53</v>
      </c>
      <c r="J630">
        <f t="shared" si="40"/>
        <v>0.8199999999999994</v>
      </c>
      <c r="L630">
        <v>-20</v>
      </c>
    </row>
    <row r="631" spans="1:12">
      <c r="A631" s="1">
        <v>26845</v>
      </c>
      <c r="B631" t="str">
        <f t="shared" si="38"/>
        <v/>
      </c>
      <c r="C631">
        <f t="shared" si="39"/>
        <v>6</v>
      </c>
      <c r="D631">
        <v>7.19</v>
      </c>
      <c r="G631">
        <f t="shared" si="37"/>
        <v>7.19</v>
      </c>
      <c r="I631">
        <v>6</v>
      </c>
      <c r="J631">
        <f t="shared" si="40"/>
        <v>1.1900000000000004</v>
      </c>
      <c r="L631">
        <v>-20</v>
      </c>
    </row>
    <row r="632" spans="1:12">
      <c r="A632" s="1">
        <v>26876</v>
      </c>
      <c r="B632" t="str">
        <f t="shared" si="38"/>
        <v/>
      </c>
      <c r="C632">
        <f t="shared" si="39"/>
        <v>7</v>
      </c>
      <c r="D632">
        <v>8.02</v>
      </c>
      <c r="G632">
        <f t="shared" si="37"/>
        <v>8.02</v>
      </c>
      <c r="I632">
        <v>5.73</v>
      </c>
      <c r="J632">
        <f t="shared" si="40"/>
        <v>2.2899999999999991</v>
      </c>
      <c r="L632">
        <v>-20</v>
      </c>
    </row>
    <row r="633" spans="1:12">
      <c r="A633" s="1">
        <v>26907</v>
      </c>
      <c r="B633" t="str">
        <f t="shared" si="38"/>
        <v/>
      </c>
      <c r="C633">
        <f t="shared" si="39"/>
        <v>8</v>
      </c>
      <c r="D633">
        <v>8.67</v>
      </c>
      <c r="G633">
        <f t="shared" si="37"/>
        <v>8.67</v>
      </c>
      <c r="I633">
        <v>7.38</v>
      </c>
      <c r="J633">
        <f t="shared" si="40"/>
        <v>1.29</v>
      </c>
      <c r="L633">
        <v>-20</v>
      </c>
    </row>
    <row r="634" spans="1:12">
      <c r="A634" s="1">
        <v>26937</v>
      </c>
      <c r="B634" t="str">
        <f t="shared" si="38"/>
        <v/>
      </c>
      <c r="C634">
        <f t="shared" si="39"/>
        <v>9</v>
      </c>
      <c r="D634">
        <v>8.48</v>
      </c>
      <c r="G634">
        <f t="shared" si="37"/>
        <v>8.48</v>
      </c>
      <c r="I634">
        <v>7.36</v>
      </c>
      <c r="J634">
        <f t="shared" si="40"/>
        <v>1.1200000000000001</v>
      </c>
      <c r="L634">
        <v>-20</v>
      </c>
    </row>
    <row r="635" spans="1:12">
      <c r="A635" s="1">
        <v>26968</v>
      </c>
      <c r="B635" t="str">
        <f t="shared" si="38"/>
        <v/>
      </c>
      <c r="C635">
        <f t="shared" si="39"/>
        <v>10</v>
      </c>
      <c r="D635">
        <v>7.16</v>
      </c>
      <c r="G635">
        <f t="shared" ref="G635:G698" si="41">D635</f>
        <v>7.16</v>
      </c>
      <c r="I635">
        <v>7.8</v>
      </c>
      <c r="J635">
        <f t="shared" si="40"/>
        <v>-0.63999999999999968</v>
      </c>
      <c r="L635">
        <v>-20</v>
      </c>
    </row>
    <row r="636" spans="1:12">
      <c r="A636" s="1">
        <v>26998</v>
      </c>
      <c r="B636" t="str">
        <f t="shared" si="38"/>
        <v/>
      </c>
      <c r="C636">
        <f t="shared" si="39"/>
        <v>11</v>
      </c>
      <c r="D636">
        <v>7.87</v>
      </c>
      <c r="G636">
        <f t="shared" si="41"/>
        <v>7.87</v>
      </c>
      <c r="I636">
        <v>8.25</v>
      </c>
      <c r="J636">
        <f t="shared" si="40"/>
        <v>-0.37999999999999989</v>
      </c>
      <c r="L636">
        <v>-20</v>
      </c>
    </row>
    <row r="637" spans="1:12">
      <c r="A637" s="1">
        <v>27029</v>
      </c>
      <c r="B637" t="str">
        <f t="shared" si="38"/>
        <v/>
      </c>
      <c r="C637">
        <f t="shared" si="39"/>
        <v>12</v>
      </c>
      <c r="D637">
        <v>7.37</v>
      </c>
      <c r="G637">
        <f t="shared" si="41"/>
        <v>7.37</v>
      </c>
      <c r="I637">
        <v>8.7100000000000009</v>
      </c>
      <c r="J637">
        <f t="shared" si="40"/>
        <v>-1.3400000000000007</v>
      </c>
      <c r="L637">
        <v>18</v>
      </c>
    </row>
    <row r="638" spans="1:12">
      <c r="A638" s="1">
        <v>27060</v>
      </c>
      <c r="B638" t="str">
        <f t="shared" si="38"/>
        <v xml:space="preserve">  74</v>
      </c>
      <c r="C638">
        <f t="shared" si="39"/>
        <v>1</v>
      </c>
      <c r="D638">
        <v>7.76</v>
      </c>
      <c r="G638">
        <f t="shared" si="41"/>
        <v>7.76</v>
      </c>
      <c r="I638">
        <v>9.39</v>
      </c>
      <c r="J638">
        <f t="shared" si="40"/>
        <v>-1.6300000000000008</v>
      </c>
      <c r="L638">
        <v>18</v>
      </c>
    </row>
    <row r="639" spans="1:12">
      <c r="A639" s="1">
        <v>27088</v>
      </c>
      <c r="B639" t="str">
        <f t="shared" si="38"/>
        <v/>
      </c>
      <c r="C639">
        <f t="shared" si="39"/>
        <v>2</v>
      </c>
      <c r="D639">
        <v>7.06</v>
      </c>
      <c r="G639">
        <f t="shared" si="41"/>
        <v>7.06</v>
      </c>
      <c r="I639">
        <v>10.02</v>
      </c>
      <c r="J639">
        <f t="shared" si="40"/>
        <v>-2.96</v>
      </c>
      <c r="L639">
        <v>18</v>
      </c>
    </row>
    <row r="640" spans="1:12">
      <c r="A640" s="1">
        <v>27119</v>
      </c>
      <c r="B640" t="str">
        <f t="shared" si="38"/>
        <v/>
      </c>
      <c r="C640">
        <f t="shared" si="39"/>
        <v>3</v>
      </c>
      <c r="D640">
        <v>7.99</v>
      </c>
      <c r="G640">
        <f t="shared" si="41"/>
        <v>7.99</v>
      </c>
      <c r="I640">
        <v>10.39</v>
      </c>
      <c r="J640">
        <f t="shared" si="40"/>
        <v>-2.4000000000000004</v>
      </c>
      <c r="L640">
        <v>18</v>
      </c>
    </row>
    <row r="641" spans="1:12">
      <c r="A641" s="1">
        <v>27149</v>
      </c>
      <c r="B641" t="str">
        <f t="shared" si="38"/>
        <v/>
      </c>
      <c r="C641">
        <f t="shared" si="39"/>
        <v>4</v>
      </c>
      <c r="D641">
        <v>8.23</v>
      </c>
      <c r="G641">
        <f t="shared" si="41"/>
        <v>8.23</v>
      </c>
      <c r="I641">
        <v>10.09</v>
      </c>
      <c r="J641">
        <f t="shared" si="40"/>
        <v>-1.8599999999999994</v>
      </c>
      <c r="L641">
        <v>18</v>
      </c>
    </row>
    <row r="642" spans="1:12">
      <c r="A642" s="1">
        <v>27180</v>
      </c>
      <c r="B642" t="str">
        <f t="shared" si="38"/>
        <v/>
      </c>
      <c r="C642">
        <f t="shared" si="39"/>
        <v>5</v>
      </c>
      <c r="D642">
        <v>8.43</v>
      </c>
      <c r="G642">
        <f t="shared" si="41"/>
        <v>8.43</v>
      </c>
      <c r="I642">
        <v>10.71</v>
      </c>
      <c r="J642">
        <f t="shared" si="40"/>
        <v>-2.2800000000000011</v>
      </c>
      <c r="L642">
        <v>18</v>
      </c>
    </row>
    <row r="643" spans="1:12">
      <c r="A643" s="1">
        <v>27210</v>
      </c>
      <c r="B643" t="str">
        <f t="shared" ref="B643:B706" si="42">IF(C643=1,"  "&amp;YEAR(A643)-1900,"")</f>
        <v/>
      </c>
      <c r="C643">
        <f t="shared" ref="C643:C706" si="43">MONTH(A643)</f>
        <v>6</v>
      </c>
      <c r="D643">
        <v>8.15</v>
      </c>
      <c r="G643">
        <f t="shared" si="41"/>
        <v>8.15</v>
      </c>
      <c r="I643">
        <v>10.86</v>
      </c>
      <c r="J643">
        <f t="shared" si="40"/>
        <v>-2.7099999999999991</v>
      </c>
      <c r="L643">
        <v>18</v>
      </c>
    </row>
    <row r="644" spans="1:12">
      <c r="A644" s="1">
        <v>27241</v>
      </c>
      <c r="B644" t="str">
        <f t="shared" si="42"/>
        <v/>
      </c>
      <c r="C644">
        <f t="shared" si="43"/>
        <v>7</v>
      </c>
      <c r="D644">
        <v>7.75</v>
      </c>
      <c r="G644">
        <f t="shared" si="41"/>
        <v>7.75</v>
      </c>
      <c r="I644">
        <v>11.51</v>
      </c>
      <c r="J644">
        <f t="shared" si="40"/>
        <v>-3.76</v>
      </c>
      <c r="L644">
        <v>18</v>
      </c>
    </row>
    <row r="645" spans="1:12">
      <c r="A645" s="1">
        <v>27272</v>
      </c>
      <c r="B645" t="str">
        <f t="shared" si="42"/>
        <v/>
      </c>
      <c r="C645">
        <f t="shared" si="43"/>
        <v>8</v>
      </c>
      <c r="D645">
        <v>8.75</v>
      </c>
      <c r="G645">
        <f t="shared" si="41"/>
        <v>8.75</v>
      </c>
      <c r="I645">
        <v>10.86</v>
      </c>
      <c r="J645">
        <f t="shared" si="40"/>
        <v>-2.1099999999999994</v>
      </c>
      <c r="L645">
        <v>18</v>
      </c>
    </row>
    <row r="646" spans="1:12">
      <c r="A646" s="1">
        <v>27302</v>
      </c>
      <c r="B646" t="str">
        <f t="shared" si="42"/>
        <v/>
      </c>
      <c r="C646">
        <f t="shared" si="43"/>
        <v>9</v>
      </c>
      <c r="D646">
        <v>8.3699999999999992</v>
      </c>
      <c r="G646">
        <f t="shared" si="41"/>
        <v>8.3699999999999992</v>
      </c>
      <c r="I646">
        <v>11.95</v>
      </c>
      <c r="J646">
        <f t="shared" si="40"/>
        <v>-3.58</v>
      </c>
      <c r="L646">
        <v>18</v>
      </c>
    </row>
    <row r="647" spans="1:12">
      <c r="A647" s="1">
        <v>27333</v>
      </c>
      <c r="B647" t="str">
        <f t="shared" si="42"/>
        <v/>
      </c>
      <c r="C647">
        <f t="shared" si="43"/>
        <v>10</v>
      </c>
      <c r="D647">
        <v>7.24</v>
      </c>
      <c r="G647">
        <f t="shared" si="41"/>
        <v>7.24</v>
      </c>
      <c r="I647">
        <v>12.06</v>
      </c>
      <c r="J647">
        <f t="shared" si="40"/>
        <v>-4.82</v>
      </c>
      <c r="L647">
        <v>18</v>
      </c>
    </row>
    <row r="648" spans="1:12">
      <c r="A648" s="1">
        <v>27363</v>
      </c>
      <c r="B648" t="str">
        <f t="shared" si="42"/>
        <v/>
      </c>
      <c r="C648">
        <f t="shared" si="43"/>
        <v>11</v>
      </c>
      <c r="D648">
        <v>7.59</v>
      </c>
      <c r="G648">
        <f t="shared" si="41"/>
        <v>7.59</v>
      </c>
      <c r="I648">
        <v>12.2</v>
      </c>
      <c r="J648">
        <f t="shared" si="40"/>
        <v>-4.6099999999999994</v>
      </c>
      <c r="L648">
        <v>18</v>
      </c>
    </row>
    <row r="649" spans="1:12">
      <c r="A649" s="1">
        <v>27394</v>
      </c>
      <c r="B649" t="str">
        <f t="shared" si="42"/>
        <v/>
      </c>
      <c r="C649">
        <f t="shared" si="43"/>
        <v>12</v>
      </c>
      <c r="D649">
        <v>7.18</v>
      </c>
      <c r="G649">
        <f t="shared" si="41"/>
        <v>7.18</v>
      </c>
      <c r="I649">
        <v>12.34</v>
      </c>
      <c r="J649">
        <f t="shared" si="40"/>
        <v>-5.16</v>
      </c>
      <c r="L649">
        <v>18</v>
      </c>
    </row>
    <row r="650" spans="1:12">
      <c r="A650" s="1">
        <v>27425</v>
      </c>
      <c r="B650" t="str">
        <f t="shared" si="42"/>
        <v xml:space="preserve">  75</v>
      </c>
      <c r="C650">
        <f t="shared" si="43"/>
        <v>1</v>
      </c>
      <c r="D650">
        <v>6.49</v>
      </c>
      <c r="G650">
        <f t="shared" si="41"/>
        <v>6.49</v>
      </c>
      <c r="I650">
        <v>11.8</v>
      </c>
      <c r="J650">
        <f t="shared" si="40"/>
        <v>-5.3100000000000005</v>
      </c>
      <c r="L650">
        <v>18</v>
      </c>
    </row>
    <row r="651" spans="1:12">
      <c r="A651" s="1">
        <v>27453</v>
      </c>
      <c r="B651" t="str">
        <f t="shared" si="42"/>
        <v/>
      </c>
      <c r="C651">
        <f t="shared" si="43"/>
        <v>2</v>
      </c>
      <c r="D651">
        <v>5.59</v>
      </c>
      <c r="G651">
        <f t="shared" si="41"/>
        <v>5.59</v>
      </c>
      <c r="I651">
        <v>11.23</v>
      </c>
      <c r="J651">
        <f t="shared" si="40"/>
        <v>-5.6400000000000006</v>
      </c>
      <c r="L651">
        <v>18</v>
      </c>
    </row>
    <row r="652" spans="1:12">
      <c r="A652" s="1">
        <v>27484</v>
      </c>
      <c r="B652" t="str">
        <f t="shared" si="42"/>
        <v/>
      </c>
      <c r="C652">
        <f t="shared" si="43"/>
        <v>3</v>
      </c>
      <c r="D652">
        <v>5.55</v>
      </c>
      <c r="G652">
        <f t="shared" si="41"/>
        <v>5.55</v>
      </c>
      <c r="I652">
        <v>10.25</v>
      </c>
      <c r="J652">
        <f t="shared" si="40"/>
        <v>-4.7</v>
      </c>
      <c r="L652">
        <v>18</v>
      </c>
    </row>
    <row r="653" spans="1:12">
      <c r="A653" s="1">
        <v>27514</v>
      </c>
      <c r="B653" t="str">
        <f t="shared" si="42"/>
        <v/>
      </c>
      <c r="C653">
        <f t="shared" si="43"/>
        <v>4</v>
      </c>
      <c r="D653">
        <v>5.69</v>
      </c>
      <c r="G653">
        <f t="shared" si="41"/>
        <v>5.69</v>
      </c>
      <c r="I653">
        <v>10.210000000000001</v>
      </c>
      <c r="J653">
        <f t="shared" si="40"/>
        <v>-4.5200000000000005</v>
      </c>
      <c r="L653">
        <v>-20</v>
      </c>
    </row>
    <row r="654" spans="1:12">
      <c r="A654" s="1">
        <v>27545</v>
      </c>
      <c r="B654" t="str">
        <f t="shared" si="42"/>
        <v/>
      </c>
      <c r="C654">
        <f t="shared" si="43"/>
        <v>5</v>
      </c>
      <c r="D654">
        <v>5.32</v>
      </c>
      <c r="G654">
        <f t="shared" si="41"/>
        <v>5.32</v>
      </c>
      <c r="I654">
        <v>9.4700000000000006</v>
      </c>
      <c r="J654">
        <f t="shared" si="40"/>
        <v>-4.1500000000000004</v>
      </c>
      <c r="L654">
        <v>-20</v>
      </c>
    </row>
    <row r="655" spans="1:12">
      <c r="A655" s="1">
        <v>27575</v>
      </c>
      <c r="B655" t="str">
        <f t="shared" si="42"/>
        <v/>
      </c>
      <c r="C655">
        <f t="shared" si="43"/>
        <v>6</v>
      </c>
      <c r="D655">
        <v>5.2</v>
      </c>
      <c r="G655">
        <f t="shared" si="41"/>
        <v>5.2</v>
      </c>
      <c r="I655">
        <v>9.39</v>
      </c>
      <c r="J655">
        <f t="shared" ref="J655:J718" si="44">G655-I655</f>
        <v>-4.1900000000000004</v>
      </c>
      <c r="L655">
        <v>-20</v>
      </c>
    </row>
    <row r="656" spans="1:12">
      <c r="A656" s="1">
        <v>27606</v>
      </c>
      <c r="B656" t="str">
        <f t="shared" si="42"/>
        <v/>
      </c>
      <c r="C656">
        <f t="shared" si="43"/>
        <v>7</v>
      </c>
      <c r="D656">
        <v>6.17</v>
      </c>
      <c r="G656">
        <f t="shared" si="41"/>
        <v>6.17</v>
      </c>
      <c r="I656">
        <v>9.7200000000000006</v>
      </c>
      <c r="J656">
        <f t="shared" si="44"/>
        <v>-3.5500000000000007</v>
      </c>
      <c r="L656">
        <v>-20</v>
      </c>
    </row>
    <row r="657" spans="1:12">
      <c r="A657" s="1">
        <v>27637</v>
      </c>
      <c r="B657" t="str">
        <f t="shared" si="42"/>
        <v/>
      </c>
      <c r="C657">
        <f t="shared" si="43"/>
        <v>8</v>
      </c>
      <c r="D657">
        <v>6.46</v>
      </c>
      <c r="G657">
        <f t="shared" si="41"/>
        <v>6.46</v>
      </c>
      <c r="I657">
        <v>8.6</v>
      </c>
      <c r="J657">
        <f t="shared" si="44"/>
        <v>-2.1399999999999997</v>
      </c>
      <c r="L657">
        <v>-20</v>
      </c>
    </row>
    <row r="658" spans="1:12">
      <c r="A658" s="1">
        <v>27667</v>
      </c>
      <c r="B658" t="str">
        <f t="shared" si="42"/>
        <v/>
      </c>
      <c r="C658">
        <f t="shared" si="43"/>
        <v>9</v>
      </c>
      <c r="D658">
        <v>6.38</v>
      </c>
      <c r="G658">
        <f t="shared" si="41"/>
        <v>6.38</v>
      </c>
      <c r="I658">
        <v>7.91</v>
      </c>
      <c r="J658">
        <f t="shared" si="44"/>
        <v>-1.5300000000000002</v>
      </c>
      <c r="L658">
        <v>-20</v>
      </c>
    </row>
    <row r="659" spans="1:12">
      <c r="A659" s="1">
        <v>27698</v>
      </c>
      <c r="B659" t="str">
        <f t="shared" si="42"/>
        <v/>
      </c>
      <c r="C659">
        <f t="shared" si="43"/>
        <v>10</v>
      </c>
      <c r="D659">
        <v>6.08</v>
      </c>
      <c r="G659">
        <f t="shared" si="41"/>
        <v>6.08</v>
      </c>
      <c r="I659">
        <v>7.44</v>
      </c>
      <c r="J659">
        <f t="shared" si="44"/>
        <v>-1.3600000000000003</v>
      </c>
      <c r="L659">
        <v>-20</v>
      </c>
    </row>
    <row r="660" spans="1:12">
      <c r="A660" s="1">
        <v>27728</v>
      </c>
      <c r="B660" t="str">
        <f t="shared" si="42"/>
        <v/>
      </c>
      <c r="C660">
        <f t="shared" si="43"/>
        <v>11</v>
      </c>
      <c r="D660">
        <v>5.47</v>
      </c>
      <c r="G660">
        <f t="shared" si="41"/>
        <v>5.47</v>
      </c>
      <c r="I660">
        <v>7.38</v>
      </c>
      <c r="J660">
        <f t="shared" si="44"/>
        <v>-1.9100000000000001</v>
      </c>
      <c r="L660">
        <v>-20</v>
      </c>
    </row>
    <row r="661" spans="1:12">
      <c r="A661" s="1">
        <v>27759</v>
      </c>
      <c r="B661" t="str">
        <f t="shared" si="42"/>
        <v/>
      </c>
      <c r="C661">
        <f t="shared" si="43"/>
        <v>12</v>
      </c>
      <c r="D661">
        <v>5.5</v>
      </c>
      <c r="G661">
        <f t="shared" si="41"/>
        <v>5.5</v>
      </c>
      <c r="I661">
        <v>6.94</v>
      </c>
      <c r="J661">
        <f t="shared" si="44"/>
        <v>-1.4400000000000004</v>
      </c>
      <c r="L661">
        <v>-20</v>
      </c>
    </row>
    <row r="662" spans="1:12">
      <c r="A662" s="1">
        <v>27790</v>
      </c>
      <c r="B662" t="str">
        <f t="shared" si="42"/>
        <v xml:space="preserve">  76</v>
      </c>
      <c r="C662">
        <f t="shared" si="43"/>
        <v>1</v>
      </c>
      <c r="D662">
        <v>4.96</v>
      </c>
      <c r="G662">
        <f t="shared" si="41"/>
        <v>4.96</v>
      </c>
      <c r="I662">
        <v>6.72</v>
      </c>
      <c r="J662">
        <f t="shared" si="44"/>
        <v>-1.7599999999999998</v>
      </c>
      <c r="L662">
        <v>-20</v>
      </c>
    </row>
    <row r="663" spans="1:12">
      <c r="A663" s="1">
        <v>27819</v>
      </c>
      <c r="B663" t="str">
        <f t="shared" si="42"/>
        <v/>
      </c>
      <c r="C663">
        <f t="shared" si="43"/>
        <v>2</v>
      </c>
      <c r="D663">
        <v>4.8499999999999996</v>
      </c>
      <c r="G663">
        <f t="shared" si="41"/>
        <v>4.8499999999999996</v>
      </c>
      <c r="I663">
        <v>6.29</v>
      </c>
      <c r="J663">
        <f t="shared" si="44"/>
        <v>-1.4400000000000004</v>
      </c>
      <c r="L663">
        <v>-20</v>
      </c>
    </row>
    <row r="664" spans="1:12">
      <c r="A664" s="1">
        <v>27850</v>
      </c>
      <c r="B664" t="str">
        <f t="shared" si="42"/>
        <v/>
      </c>
      <c r="C664">
        <f t="shared" si="43"/>
        <v>3</v>
      </c>
      <c r="D664">
        <v>5.05</v>
      </c>
      <c r="G664">
        <f t="shared" si="41"/>
        <v>5.05</v>
      </c>
      <c r="I664">
        <v>6.07</v>
      </c>
      <c r="J664">
        <f t="shared" si="44"/>
        <v>-1.0200000000000005</v>
      </c>
      <c r="L664">
        <v>-20</v>
      </c>
    </row>
    <row r="665" spans="1:12">
      <c r="A665" s="1">
        <v>27880</v>
      </c>
      <c r="B665" t="str">
        <f t="shared" si="42"/>
        <v/>
      </c>
      <c r="C665">
        <f t="shared" si="43"/>
        <v>4</v>
      </c>
      <c r="D665">
        <v>4.88</v>
      </c>
      <c r="G665">
        <f t="shared" si="41"/>
        <v>4.88</v>
      </c>
      <c r="I665">
        <v>6.05</v>
      </c>
      <c r="J665">
        <f t="shared" si="44"/>
        <v>-1.17</v>
      </c>
      <c r="L665">
        <v>-20</v>
      </c>
    </row>
    <row r="666" spans="1:12">
      <c r="A666" s="1">
        <v>27911</v>
      </c>
      <c r="B666" t="str">
        <f t="shared" si="42"/>
        <v/>
      </c>
      <c r="C666">
        <f t="shared" si="43"/>
        <v>5</v>
      </c>
      <c r="D666">
        <v>5.19</v>
      </c>
      <c r="G666">
        <f t="shared" si="41"/>
        <v>5.19</v>
      </c>
      <c r="I666">
        <v>6.2</v>
      </c>
      <c r="J666">
        <f t="shared" si="44"/>
        <v>-1.0099999999999998</v>
      </c>
      <c r="L666">
        <v>-20</v>
      </c>
    </row>
    <row r="667" spans="1:12">
      <c r="A667" s="1">
        <v>27941</v>
      </c>
      <c r="B667" t="str">
        <f t="shared" si="42"/>
        <v/>
      </c>
      <c r="C667">
        <f t="shared" si="43"/>
        <v>6</v>
      </c>
      <c r="D667">
        <v>5.45</v>
      </c>
      <c r="G667">
        <f t="shared" si="41"/>
        <v>5.45</v>
      </c>
      <c r="I667">
        <v>5.97</v>
      </c>
      <c r="J667">
        <f t="shared" si="44"/>
        <v>-0.51999999999999957</v>
      </c>
      <c r="L667">
        <v>-20</v>
      </c>
    </row>
    <row r="668" spans="1:12">
      <c r="A668" s="1">
        <v>27972</v>
      </c>
      <c r="B668" t="str">
        <f t="shared" si="42"/>
        <v/>
      </c>
      <c r="C668">
        <f t="shared" si="43"/>
        <v>7</v>
      </c>
      <c r="D668">
        <v>5.28</v>
      </c>
      <c r="G668">
        <f t="shared" si="41"/>
        <v>5.28</v>
      </c>
      <c r="I668">
        <v>5.35</v>
      </c>
      <c r="J668">
        <f t="shared" si="44"/>
        <v>-6.9999999999999396E-2</v>
      </c>
      <c r="L668">
        <v>-20</v>
      </c>
    </row>
    <row r="669" spans="1:12">
      <c r="A669" s="1">
        <v>28003</v>
      </c>
      <c r="B669" t="str">
        <f t="shared" si="42"/>
        <v/>
      </c>
      <c r="C669">
        <f t="shared" si="43"/>
        <v>8</v>
      </c>
      <c r="D669">
        <v>5.15</v>
      </c>
      <c r="G669">
        <f t="shared" si="41"/>
        <v>5.15</v>
      </c>
      <c r="I669">
        <v>5.71</v>
      </c>
      <c r="J669">
        <f t="shared" si="44"/>
        <v>-0.55999999999999961</v>
      </c>
      <c r="L669">
        <v>-20</v>
      </c>
    </row>
    <row r="670" spans="1:12">
      <c r="A670" s="1">
        <v>28033</v>
      </c>
      <c r="B670" t="str">
        <f t="shared" si="42"/>
        <v/>
      </c>
      <c r="C670">
        <f t="shared" si="43"/>
        <v>9</v>
      </c>
      <c r="D670">
        <v>5.08</v>
      </c>
      <c r="G670">
        <f t="shared" si="41"/>
        <v>5.08</v>
      </c>
      <c r="I670">
        <v>5.49</v>
      </c>
      <c r="J670">
        <f t="shared" si="44"/>
        <v>-0.41000000000000014</v>
      </c>
      <c r="L670">
        <v>-20</v>
      </c>
    </row>
    <row r="671" spans="1:12">
      <c r="A671" s="1">
        <v>28064</v>
      </c>
      <c r="B671" t="str">
        <f t="shared" si="42"/>
        <v/>
      </c>
      <c r="C671">
        <f t="shared" si="43"/>
        <v>10</v>
      </c>
      <c r="D671">
        <v>4.93</v>
      </c>
      <c r="G671">
        <f t="shared" si="41"/>
        <v>4.93</v>
      </c>
      <c r="I671">
        <v>5.46</v>
      </c>
      <c r="J671">
        <f t="shared" si="44"/>
        <v>-0.53000000000000025</v>
      </c>
      <c r="L671">
        <v>-20</v>
      </c>
    </row>
    <row r="672" spans="1:12">
      <c r="A672" s="1">
        <v>28094</v>
      </c>
      <c r="B672" t="str">
        <f t="shared" si="42"/>
        <v/>
      </c>
      <c r="C672">
        <f t="shared" si="43"/>
        <v>11</v>
      </c>
      <c r="D672">
        <v>4.8099999999999996</v>
      </c>
      <c r="G672">
        <f t="shared" si="41"/>
        <v>4.8099999999999996</v>
      </c>
      <c r="I672">
        <v>4.88</v>
      </c>
      <c r="J672">
        <f t="shared" si="44"/>
        <v>-7.0000000000000284E-2</v>
      </c>
      <c r="L672">
        <v>-20</v>
      </c>
    </row>
    <row r="673" spans="1:12">
      <c r="A673" s="1">
        <v>28125</v>
      </c>
      <c r="B673" t="str">
        <f t="shared" si="42"/>
        <v/>
      </c>
      <c r="C673">
        <f t="shared" si="43"/>
        <v>12</v>
      </c>
      <c r="D673">
        <v>4.3600000000000003</v>
      </c>
      <c r="G673">
        <f t="shared" si="41"/>
        <v>4.3600000000000003</v>
      </c>
      <c r="I673">
        <v>4.8600000000000003</v>
      </c>
      <c r="J673">
        <f t="shared" si="44"/>
        <v>-0.5</v>
      </c>
      <c r="L673">
        <v>-20</v>
      </c>
    </row>
    <row r="674" spans="1:12">
      <c r="A674" s="1">
        <v>28156</v>
      </c>
      <c r="B674" t="str">
        <f t="shared" si="42"/>
        <v xml:space="preserve">  77</v>
      </c>
      <c r="C674">
        <f t="shared" si="43"/>
        <v>1</v>
      </c>
      <c r="D674">
        <v>4.5999999999999996</v>
      </c>
      <c r="G674">
        <f t="shared" si="41"/>
        <v>4.5999999999999996</v>
      </c>
      <c r="I674">
        <v>5.22</v>
      </c>
      <c r="J674">
        <f t="shared" si="44"/>
        <v>-0.62000000000000011</v>
      </c>
      <c r="L674">
        <v>-20</v>
      </c>
    </row>
    <row r="675" spans="1:12">
      <c r="A675" s="1">
        <v>28184</v>
      </c>
      <c r="B675" t="str">
        <f t="shared" si="42"/>
        <v/>
      </c>
      <c r="C675">
        <f t="shared" si="43"/>
        <v>2</v>
      </c>
      <c r="D675">
        <v>4.66</v>
      </c>
      <c r="G675">
        <f t="shared" si="41"/>
        <v>4.66</v>
      </c>
      <c r="I675">
        <v>5.91</v>
      </c>
      <c r="J675">
        <f t="shared" si="44"/>
        <v>-1.25</v>
      </c>
      <c r="L675">
        <v>-20</v>
      </c>
    </row>
    <row r="676" spans="1:12">
      <c r="A676" s="1">
        <v>28215</v>
      </c>
      <c r="B676" t="str">
        <f t="shared" si="42"/>
        <v/>
      </c>
      <c r="C676">
        <f t="shared" si="43"/>
        <v>3</v>
      </c>
      <c r="D676">
        <v>4.6100000000000003</v>
      </c>
      <c r="G676">
        <f t="shared" si="41"/>
        <v>4.6100000000000003</v>
      </c>
      <c r="I676">
        <v>6.44</v>
      </c>
      <c r="J676">
        <f t="shared" si="44"/>
        <v>-1.83</v>
      </c>
      <c r="L676">
        <v>-20</v>
      </c>
    </row>
    <row r="677" spans="1:12">
      <c r="A677" s="1">
        <v>28245</v>
      </c>
      <c r="B677" t="str">
        <f t="shared" si="42"/>
        <v/>
      </c>
      <c r="C677">
        <f t="shared" si="43"/>
        <v>4</v>
      </c>
      <c r="D677">
        <v>4.54</v>
      </c>
      <c r="G677">
        <f t="shared" si="41"/>
        <v>4.54</v>
      </c>
      <c r="I677">
        <v>6.95</v>
      </c>
      <c r="J677">
        <f t="shared" si="44"/>
        <v>-2.41</v>
      </c>
      <c r="L677">
        <v>-20</v>
      </c>
    </row>
    <row r="678" spans="1:12">
      <c r="A678" s="1">
        <v>28276</v>
      </c>
      <c r="B678" t="str">
        <f t="shared" si="42"/>
        <v/>
      </c>
      <c r="C678">
        <f t="shared" si="43"/>
        <v>5</v>
      </c>
      <c r="D678">
        <v>4.9400000000000004</v>
      </c>
      <c r="G678">
        <f t="shared" si="41"/>
        <v>4.9400000000000004</v>
      </c>
      <c r="I678">
        <v>6.73</v>
      </c>
      <c r="J678">
        <f t="shared" si="44"/>
        <v>-1.79</v>
      </c>
      <c r="L678">
        <v>-20</v>
      </c>
    </row>
    <row r="679" spans="1:12">
      <c r="A679" s="1">
        <v>28306</v>
      </c>
      <c r="B679" t="str">
        <f t="shared" si="42"/>
        <v/>
      </c>
      <c r="C679">
        <f t="shared" si="43"/>
        <v>6</v>
      </c>
      <c r="D679">
        <v>5</v>
      </c>
      <c r="G679">
        <f t="shared" si="41"/>
        <v>5</v>
      </c>
      <c r="I679">
        <v>6.87</v>
      </c>
      <c r="J679">
        <f t="shared" si="44"/>
        <v>-1.87</v>
      </c>
      <c r="L679">
        <v>-20</v>
      </c>
    </row>
    <row r="680" spans="1:12">
      <c r="A680" s="1">
        <v>28337</v>
      </c>
      <c r="B680" t="str">
        <f t="shared" si="42"/>
        <v/>
      </c>
      <c r="C680">
        <f t="shared" si="43"/>
        <v>7</v>
      </c>
      <c r="D680">
        <v>5.14</v>
      </c>
      <c r="G680">
        <f t="shared" si="41"/>
        <v>5.14</v>
      </c>
      <c r="I680">
        <v>6.83</v>
      </c>
      <c r="J680">
        <f t="shared" si="44"/>
        <v>-1.6900000000000004</v>
      </c>
      <c r="L680">
        <v>-20</v>
      </c>
    </row>
    <row r="681" spans="1:12">
      <c r="A681" s="1">
        <v>28368</v>
      </c>
      <c r="B681" t="str">
        <f t="shared" si="42"/>
        <v/>
      </c>
      <c r="C681">
        <f t="shared" si="43"/>
        <v>8</v>
      </c>
      <c r="D681">
        <v>5.5</v>
      </c>
      <c r="G681">
        <f t="shared" si="41"/>
        <v>5.5</v>
      </c>
      <c r="I681">
        <v>6.62</v>
      </c>
      <c r="J681">
        <f t="shared" si="44"/>
        <v>-1.1200000000000001</v>
      </c>
      <c r="L681">
        <v>-20</v>
      </c>
    </row>
    <row r="682" spans="1:12">
      <c r="A682" s="1">
        <v>28398</v>
      </c>
      <c r="B682" t="str">
        <f t="shared" si="42"/>
        <v/>
      </c>
      <c r="C682">
        <f t="shared" si="43"/>
        <v>9</v>
      </c>
      <c r="D682">
        <v>5.77</v>
      </c>
      <c r="G682">
        <f t="shared" si="41"/>
        <v>5.77</v>
      </c>
      <c r="I682">
        <v>6.6</v>
      </c>
      <c r="J682">
        <f t="shared" si="44"/>
        <v>-0.83000000000000007</v>
      </c>
      <c r="L682">
        <v>-20</v>
      </c>
    </row>
    <row r="683" spans="1:12">
      <c r="A683" s="1">
        <v>28429</v>
      </c>
      <c r="B683" t="str">
        <f t="shared" si="42"/>
        <v/>
      </c>
      <c r="C683">
        <f t="shared" si="43"/>
        <v>10</v>
      </c>
      <c r="D683">
        <v>6.19</v>
      </c>
      <c r="G683">
        <f t="shared" si="41"/>
        <v>6.19</v>
      </c>
      <c r="I683">
        <v>6.39</v>
      </c>
      <c r="J683">
        <f t="shared" si="44"/>
        <v>-0.19999999999999929</v>
      </c>
      <c r="L683">
        <v>-20</v>
      </c>
    </row>
    <row r="684" spans="1:12">
      <c r="A684" s="1">
        <v>28459</v>
      </c>
      <c r="B684" t="str">
        <f t="shared" si="42"/>
        <v/>
      </c>
      <c r="C684">
        <f t="shared" si="43"/>
        <v>11</v>
      </c>
      <c r="D684">
        <v>6.16</v>
      </c>
      <c r="G684">
        <f t="shared" si="41"/>
        <v>6.16</v>
      </c>
      <c r="I684">
        <v>6.72</v>
      </c>
      <c r="J684">
        <f t="shared" si="44"/>
        <v>-0.55999999999999961</v>
      </c>
      <c r="L684">
        <v>-20</v>
      </c>
    </row>
    <row r="685" spans="1:12">
      <c r="A685" s="1">
        <v>28490</v>
      </c>
      <c r="B685" t="str">
        <f t="shared" si="42"/>
        <v/>
      </c>
      <c r="C685">
        <f t="shared" si="43"/>
        <v>12</v>
      </c>
      <c r="D685">
        <v>6.06</v>
      </c>
      <c r="G685">
        <f t="shared" si="41"/>
        <v>6.06</v>
      </c>
      <c r="I685">
        <v>6.7</v>
      </c>
      <c r="J685">
        <f t="shared" si="44"/>
        <v>-0.64000000000000057</v>
      </c>
      <c r="L685">
        <v>-20</v>
      </c>
    </row>
    <row r="686" spans="1:12">
      <c r="A686" s="1">
        <v>28521</v>
      </c>
      <c r="B686" t="str">
        <f t="shared" si="42"/>
        <v xml:space="preserve">  78</v>
      </c>
      <c r="C686">
        <f t="shared" si="43"/>
        <v>1</v>
      </c>
      <c r="D686">
        <v>6.45</v>
      </c>
      <c r="G686">
        <f t="shared" si="41"/>
        <v>6.45</v>
      </c>
      <c r="I686">
        <v>6.84</v>
      </c>
      <c r="J686">
        <f t="shared" si="44"/>
        <v>-0.38999999999999968</v>
      </c>
      <c r="L686">
        <v>-20</v>
      </c>
    </row>
    <row r="687" spans="1:12">
      <c r="A687" s="1">
        <v>28549</v>
      </c>
      <c r="B687" t="str">
        <f t="shared" si="42"/>
        <v/>
      </c>
      <c r="C687">
        <f t="shared" si="43"/>
        <v>2</v>
      </c>
      <c r="D687">
        <v>6.46</v>
      </c>
      <c r="G687">
        <f t="shared" si="41"/>
        <v>6.46</v>
      </c>
      <c r="I687">
        <v>6.43</v>
      </c>
      <c r="J687">
        <f t="shared" si="44"/>
        <v>3.0000000000000249E-2</v>
      </c>
      <c r="L687">
        <v>-20</v>
      </c>
    </row>
    <row r="688" spans="1:12">
      <c r="A688" s="1">
        <v>28580</v>
      </c>
      <c r="B688" t="str">
        <f t="shared" si="42"/>
        <v/>
      </c>
      <c r="C688">
        <f t="shared" si="43"/>
        <v>3</v>
      </c>
      <c r="D688">
        <v>6.32</v>
      </c>
      <c r="G688">
        <f t="shared" si="41"/>
        <v>6.32</v>
      </c>
      <c r="I688">
        <v>6.55</v>
      </c>
      <c r="J688">
        <f t="shared" si="44"/>
        <v>-0.22999999999999954</v>
      </c>
      <c r="L688">
        <v>-20</v>
      </c>
    </row>
    <row r="689" spans="1:12">
      <c r="A689" s="1">
        <v>28610</v>
      </c>
      <c r="B689" t="str">
        <f t="shared" si="42"/>
        <v/>
      </c>
      <c r="C689">
        <f t="shared" si="43"/>
        <v>4</v>
      </c>
      <c r="D689">
        <v>6.31</v>
      </c>
      <c r="G689">
        <f t="shared" si="41"/>
        <v>6.31</v>
      </c>
      <c r="I689">
        <v>6.5</v>
      </c>
      <c r="J689">
        <f t="shared" si="44"/>
        <v>-0.19000000000000039</v>
      </c>
      <c r="L689">
        <v>-20</v>
      </c>
    </row>
    <row r="690" spans="1:12">
      <c r="A690" s="1">
        <v>28641</v>
      </c>
      <c r="B690" t="str">
        <f t="shared" si="42"/>
        <v/>
      </c>
      <c r="C690">
        <f t="shared" si="43"/>
        <v>5</v>
      </c>
      <c r="D690">
        <v>6.43</v>
      </c>
      <c r="G690">
        <f t="shared" si="41"/>
        <v>6.43</v>
      </c>
      <c r="I690">
        <v>6.97</v>
      </c>
      <c r="J690">
        <f t="shared" si="44"/>
        <v>-0.54</v>
      </c>
      <c r="L690">
        <v>-20</v>
      </c>
    </row>
    <row r="691" spans="1:12">
      <c r="A691" s="1">
        <v>28671</v>
      </c>
      <c r="B691" t="str">
        <f t="shared" si="42"/>
        <v/>
      </c>
      <c r="C691">
        <f t="shared" si="43"/>
        <v>6</v>
      </c>
      <c r="D691">
        <v>6.71</v>
      </c>
      <c r="G691">
        <f t="shared" si="41"/>
        <v>6.71</v>
      </c>
      <c r="I691">
        <v>7.41</v>
      </c>
      <c r="J691">
        <f t="shared" si="44"/>
        <v>-0.70000000000000018</v>
      </c>
      <c r="L691">
        <v>-20</v>
      </c>
    </row>
    <row r="692" spans="1:12">
      <c r="A692" s="1">
        <v>28702</v>
      </c>
      <c r="B692" t="str">
        <f t="shared" si="42"/>
        <v/>
      </c>
      <c r="C692">
        <f t="shared" si="43"/>
        <v>7</v>
      </c>
      <c r="D692">
        <v>7.08</v>
      </c>
      <c r="G692">
        <f t="shared" si="41"/>
        <v>7.08</v>
      </c>
      <c r="I692">
        <v>7.7</v>
      </c>
      <c r="J692">
        <f t="shared" si="44"/>
        <v>-0.62000000000000011</v>
      </c>
      <c r="L692">
        <v>-20</v>
      </c>
    </row>
    <row r="693" spans="1:12">
      <c r="A693" s="1">
        <v>28733</v>
      </c>
      <c r="B693" t="str">
        <f t="shared" si="42"/>
        <v/>
      </c>
      <c r="C693">
        <f t="shared" si="43"/>
        <v>8</v>
      </c>
      <c r="D693">
        <v>7.04</v>
      </c>
      <c r="G693">
        <f t="shared" si="41"/>
        <v>7.04</v>
      </c>
      <c r="I693">
        <v>7.84</v>
      </c>
      <c r="J693">
        <f t="shared" si="44"/>
        <v>-0.79999999999999982</v>
      </c>
      <c r="L693">
        <v>-20</v>
      </c>
    </row>
    <row r="694" spans="1:12">
      <c r="A694" s="1">
        <v>28763</v>
      </c>
      <c r="B694" t="str">
        <f t="shared" si="42"/>
        <v/>
      </c>
      <c r="C694">
        <f t="shared" si="43"/>
        <v>9</v>
      </c>
      <c r="D694">
        <v>7.84</v>
      </c>
      <c r="G694">
        <f t="shared" si="41"/>
        <v>7.84</v>
      </c>
      <c r="I694">
        <v>8.31</v>
      </c>
      <c r="J694">
        <f t="shared" si="44"/>
        <v>-0.47000000000000064</v>
      </c>
      <c r="L694">
        <v>-20</v>
      </c>
    </row>
    <row r="695" spans="1:12">
      <c r="A695" s="1">
        <v>28794</v>
      </c>
      <c r="B695" t="str">
        <f t="shared" si="42"/>
        <v/>
      </c>
      <c r="C695">
        <f t="shared" si="43"/>
        <v>10</v>
      </c>
      <c r="D695">
        <v>8.1300000000000008</v>
      </c>
      <c r="G695">
        <f t="shared" si="41"/>
        <v>8.1300000000000008</v>
      </c>
      <c r="I695">
        <v>8.93</v>
      </c>
      <c r="J695">
        <f t="shared" si="44"/>
        <v>-0.79999999999999893</v>
      </c>
      <c r="L695">
        <v>-20</v>
      </c>
    </row>
    <row r="696" spans="1:12">
      <c r="A696" s="1">
        <v>28824</v>
      </c>
      <c r="B696" t="str">
        <f t="shared" si="42"/>
        <v/>
      </c>
      <c r="C696">
        <f t="shared" si="43"/>
        <v>11</v>
      </c>
      <c r="D696">
        <v>8.7899999999999991</v>
      </c>
      <c r="G696">
        <f t="shared" si="41"/>
        <v>8.7899999999999991</v>
      </c>
      <c r="I696">
        <v>8.89</v>
      </c>
      <c r="J696">
        <f t="shared" si="44"/>
        <v>-0.10000000000000142</v>
      </c>
      <c r="L696">
        <v>-20</v>
      </c>
    </row>
    <row r="697" spans="1:12">
      <c r="A697" s="1">
        <v>28855</v>
      </c>
      <c r="B697" t="str">
        <f t="shared" si="42"/>
        <v/>
      </c>
      <c r="C697">
        <f t="shared" si="43"/>
        <v>12</v>
      </c>
      <c r="D697">
        <v>9.1199999999999992</v>
      </c>
      <c r="G697">
        <f t="shared" si="41"/>
        <v>9.1199999999999992</v>
      </c>
      <c r="I697">
        <v>9.02</v>
      </c>
      <c r="J697">
        <f t="shared" si="44"/>
        <v>9.9999999999999645E-2</v>
      </c>
      <c r="L697">
        <v>-20</v>
      </c>
    </row>
    <row r="698" spans="1:12">
      <c r="A698" s="1">
        <v>28886</v>
      </c>
      <c r="B698" t="str">
        <f t="shared" si="42"/>
        <v xml:space="preserve">  79</v>
      </c>
      <c r="C698">
        <f t="shared" si="43"/>
        <v>1</v>
      </c>
      <c r="D698">
        <v>9.35</v>
      </c>
      <c r="G698">
        <f t="shared" si="41"/>
        <v>9.35</v>
      </c>
      <c r="I698">
        <v>9.2799999999999994</v>
      </c>
      <c r="J698">
        <f t="shared" si="44"/>
        <v>7.0000000000000284E-2</v>
      </c>
      <c r="L698">
        <v>-20</v>
      </c>
    </row>
    <row r="699" spans="1:12">
      <c r="A699" s="1">
        <v>28914</v>
      </c>
      <c r="B699" t="str">
        <f t="shared" si="42"/>
        <v/>
      </c>
      <c r="C699">
        <f t="shared" si="43"/>
        <v>2</v>
      </c>
      <c r="D699">
        <v>9.27</v>
      </c>
      <c r="G699">
        <f t="shared" ref="G699:G762" si="45">D699</f>
        <v>9.27</v>
      </c>
      <c r="I699">
        <v>9.86</v>
      </c>
      <c r="J699">
        <f t="shared" si="44"/>
        <v>-0.58999999999999986</v>
      </c>
      <c r="L699">
        <v>-20</v>
      </c>
    </row>
    <row r="700" spans="1:12">
      <c r="A700" s="1">
        <v>28945</v>
      </c>
      <c r="B700" t="str">
        <f t="shared" si="42"/>
        <v/>
      </c>
      <c r="C700">
        <f t="shared" si="43"/>
        <v>3</v>
      </c>
      <c r="D700">
        <v>9.4600000000000009</v>
      </c>
      <c r="G700">
        <f t="shared" si="45"/>
        <v>9.4600000000000009</v>
      </c>
      <c r="I700">
        <v>10.09</v>
      </c>
      <c r="J700">
        <f t="shared" si="44"/>
        <v>-0.62999999999999901</v>
      </c>
      <c r="L700">
        <v>-20</v>
      </c>
    </row>
    <row r="701" spans="1:12">
      <c r="A701" s="1">
        <v>28975</v>
      </c>
      <c r="B701" t="str">
        <f t="shared" si="42"/>
        <v/>
      </c>
      <c r="C701">
        <f t="shared" si="43"/>
        <v>4</v>
      </c>
      <c r="D701">
        <v>9.49</v>
      </c>
      <c r="G701">
        <f t="shared" si="45"/>
        <v>9.49</v>
      </c>
      <c r="I701">
        <v>10.49</v>
      </c>
      <c r="J701">
        <f t="shared" si="44"/>
        <v>-1</v>
      </c>
      <c r="L701">
        <v>-20</v>
      </c>
    </row>
    <row r="702" spans="1:12">
      <c r="A702" s="1">
        <v>29006</v>
      </c>
      <c r="B702" t="str">
        <f t="shared" si="42"/>
        <v/>
      </c>
      <c r="C702">
        <f t="shared" si="43"/>
        <v>5</v>
      </c>
      <c r="D702">
        <v>9.58</v>
      </c>
      <c r="G702">
        <f t="shared" si="45"/>
        <v>9.58</v>
      </c>
      <c r="I702">
        <v>10.85</v>
      </c>
      <c r="J702">
        <f t="shared" si="44"/>
        <v>-1.2699999999999996</v>
      </c>
      <c r="L702">
        <v>-20</v>
      </c>
    </row>
    <row r="703" spans="1:12">
      <c r="A703" s="1">
        <v>29036</v>
      </c>
      <c r="B703" t="str">
        <f t="shared" si="42"/>
        <v/>
      </c>
      <c r="C703">
        <f t="shared" si="43"/>
        <v>6</v>
      </c>
      <c r="D703">
        <v>9.0500000000000007</v>
      </c>
      <c r="G703">
        <f t="shared" si="45"/>
        <v>9.0500000000000007</v>
      </c>
      <c r="I703">
        <v>10.89</v>
      </c>
      <c r="J703">
        <f t="shared" si="44"/>
        <v>-1.8399999999999999</v>
      </c>
      <c r="L703">
        <v>-20</v>
      </c>
    </row>
    <row r="704" spans="1:12">
      <c r="A704" s="1">
        <v>29067</v>
      </c>
      <c r="B704" t="str">
        <f t="shared" si="42"/>
        <v/>
      </c>
      <c r="C704">
        <f t="shared" si="43"/>
        <v>7</v>
      </c>
      <c r="D704">
        <v>9.27</v>
      </c>
      <c r="G704">
        <f t="shared" si="45"/>
        <v>9.27</v>
      </c>
      <c r="I704">
        <v>11.26</v>
      </c>
      <c r="J704">
        <f t="shared" si="44"/>
        <v>-1.9900000000000002</v>
      </c>
      <c r="L704">
        <v>-20</v>
      </c>
    </row>
    <row r="705" spans="1:12">
      <c r="A705" s="1">
        <v>29098</v>
      </c>
      <c r="B705" t="str">
        <f t="shared" si="42"/>
        <v/>
      </c>
      <c r="C705">
        <f t="shared" si="43"/>
        <v>8</v>
      </c>
      <c r="D705">
        <v>9.4499999999999993</v>
      </c>
      <c r="G705">
        <f t="shared" si="45"/>
        <v>9.4499999999999993</v>
      </c>
      <c r="I705">
        <v>11.82</v>
      </c>
      <c r="J705">
        <f t="shared" si="44"/>
        <v>-2.370000000000001</v>
      </c>
      <c r="L705">
        <v>-20</v>
      </c>
    </row>
    <row r="706" spans="1:12">
      <c r="A706" s="1">
        <v>29128</v>
      </c>
      <c r="B706" t="str">
        <f t="shared" si="42"/>
        <v/>
      </c>
      <c r="C706">
        <f t="shared" si="43"/>
        <v>9</v>
      </c>
      <c r="D706">
        <v>10.18</v>
      </c>
      <c r="G706">
        <f t="shared" si="45"/>
        <v>10.18</v>
      </c>
      <c r="I706">
        <v>12.18</v>
      </c>
      <c r="J706">
        <f t="shared" si="44"/>
        <v>-2</v>
      </c>
      <c r="L706">
        <v>-20</v>
      </c>
    </row>
    <row r="707" spans="1:12">
      <c r="A707" s="1">
        <v>29159</v>
      </c>
      <c r="B707" t="str">
        <f t="shared" ref="B707:B770" si="46">IF(C707=1,"  "&amp;YEAR(A707)-1900,"")</f>
        <v/>
      </c>
      <c r="C707">
        <f t="shared" ref="C707:C770" si="47">MONTH(A707)</f>
        <v>10</v>
      </c>
      <c r="D707">
        <v>11.47</v>
      </c>
      <c r="G707">
        <f t="shared" si="45"/>
        <v>11.47</v>
      </c>
      <c r="I707">
        <v>12.07</v>
      </c>
      <c r="J707">
        <f t="shared" si="44"/>
        <v>-0.59999999999999964</v>
      </c>
      <c r="L707">
        <v>-20</v>
      </c>
    </row>
    <row r="708" spans="1:12">
      <c r="A708" s="1">
        <v>29189</v>
      </c>
      <c r="B708" t="str">
        <f t="shared" si="46"/>
        <v/>
      </c>
      <c r="C708">
        <f t="shared" si="47"/>
        <v>11</v>
      </c>
      <c r="D708">
        <v>11.87</v>
      </c>
      <c r="G708">
        <f t="shared" si="45"/>
        <v>11.87</v>
      </c>
      <c r="I708">
        <v>12.61</v>
      </c>
      <c r="J708">
        <f t="shared" si="44"/>
        <v>-0.74000000000000021</v>
      </c>
      <c r="L708">
        <v>-20</v>
      </c>
    </row>
    <row r="709" spans="1:12">
      <c r="A709" s="1">
        <v>29220</v>
      </c>
      <c r="B709" t="str">
        <f t="shared" si="46"/>
        <v/>
      </c>
      <c r="C709">
        <f t="shared" si="47"/>
        <v>12</v>
      </c>
      <c r="D709">
        <v>12.07</v>
      </c>
      <c r="G709">
        <f t="shared" si="45"/>
        <v>12.07</v>
      </c>
      <c r="I709">
        <v>13.29</v>
      </c>
      <c r="J709">
        <f t="shared" si="44"/>
        <v>-1.2199999999999989</v>
      </c>
      <c r="L709">
        <v>-20</v>
      </c>
    </row>
    <row r="710" spans="1:12">
      <c r="A710" s="1">
        <v>29251</v>
      </c>
      <c r="B710" t="str">
        <f t="shared" si="46"/>
        <v xml:space="preserve">  80</v>
      </c>
      <c r="C710">
        <f t="shared" si="47"/>
        <v>1</v>
      </c>
      <c r="D710">
        <v>12.04</v>
      </c>
      <c r="G710">
        <f t="shared" si="45"/>
        <v>12.04</v>
      </c>
      <c r="I710">
        <v>13.91</v>
      </c>
      <c r="J710">
        <f t="shared" si="44"/>
        <v>-1.870000000000001</v>
      </c>
      <c r="L710">
        <v>-20</v>
      </c>
    </row>
    <row r="711" spans="1:12">
      <c r="A711" s="1">
        <v>29280</v>
      </c>
      <c r="B711" t="str">
        <f t="shared" si="46"/>
        <v/>
      </c>
      <c r="C711">
        <f t="shared" si="47"/>
        <v>2</v>
      </c>
      <c r="D711">
        <v>12.82</v>
      </c>
      <c r="G711">
        <f t="shared" si="45"/>
        <v>12.82</v>
      </c>
      <c r="I711">
        <v>14.18</v>
      </c>
      <c r="J711">
        <f t="shared" si="44"/>
        <v>-1.3599999999999994</v>
      </c>
      <c r="L711">
        <v>18</v>
      </c>
    </row>
    <row r="712" spans="1:12">
      <c r="A712" s="1">
        <v>29311</v>
      </c>
      <c r="B712" t="str">
        <f t="shared" si="46"/>
        <v/>
      </c>
      <c r="C712">
        <f t="shared" si="47"/>
        <v>3</v>
      </c>
      <c r="D712">
        <v>15.53</v>
      </c>
      <c r="G712">
        <f t="shared" si="45"/>
        <v>15.53</v>
      </c>
      <c r="I712">
        <v>14.76</v>
      </c>
      <c r="J712">
        <f t="shared" si="44"/>
        <v>0.76999999999999957</v>
      </c>
      <c r="L712">
        <v>18</v>
      </c>
    </row>
    <row r="713" spans="1:12">
      <c r="A713" s="1">
        <v>29341</v>
      </c>
      <c r="B713" t="str">
        <f t="shared" si="46"/>
        <v/>
      </c>
      <c r="C713">
        <f t="shared" si="47"/>
        <v>4</v>
      </c>
      <c r="D713">
        <v>14</v>
      </c>
      <c r="G713">
        <f t="shared" si="45"/>
        <v>14</v>
      </c>
      <c r="I713">
        <v>14.73</v>
      </c>
      <c r="J713">
        <f t="shared" si="44"/>
        <v>-0.73000000000000043</v>
      </c>
      <c r="L713">
        <v>18</v>
      </c>
    </row>
    <row r="714" spans="1:12">
      <c r="A714" s="1">
        <v>29372</v>
      </c>
      <c r="B714" t="str">
        <f t="shared" si="46"/>
        <v/>
      </c>
      <c r="C714">
        <f t="shared" si="47"/>
        <v>5</v>
      </c>
      <c r="D714">
        <v>9.15</v>
      </c>
      <c r="G714">
        <f t="shared" si="45"/>
        <v>9.15</v>
      </c>
      <c r="I714">
        <v>14.41</v>
      </c>
      <c r="J714">
        <f t="shared" si="44"/>
        <v>-5.26</v>
      </c>
      <c r="L714">
        <v>18</v>
      </c>
    </row>
    <row r="715" spans="1:12">
      <c r="A715" s="1">
        <v>29402</v>
      </c>
      <c r="B715" t="str">
        <f t="shared" si="46"/>
        <v/>
      </c>
      <c r="C715">
        <f t="shared" si="47"/>
        <v>6</v>
      </c>
      <c r="D715">
        <v>7</v>
      </c>
      <c r="G715">
        <f t="shared" si="45"/>
        <v>7</v>
      </c>
      <c r="I715">
        <v>14.38</v>
      </c>
      <c r="J715">
        <f t="shared" si="44"/>
        <v>-7.3800000000000008</v>
      </c>
      <c r="L715">
        <v>18</v>
      </c>
    </row>
    <row r="716" spans="1:12">
      <c r="A716" s="1">
        <v>29433</v>
      </c>
      <c r="B716" t="str">
        <f t="shared" si="46"/>
        <v/>
      </c>
      <c r="C716">
        <f t="shared" si="47"/>
        <v>7</v>
      </c>
      <c r="D716">
        <v>8.1300000000000008</v>
      </c>
      <c r="G716">
        <f t="shared" si="45"/>
        <v>8.1300000000000008</v>
      </c>
      <c r="I716">
        <v>13.13</v>
      </c>
      <c r="J716">
        <f t="shared" si="44"/>
        <v>-5</v>
      </c>
      <c r="L716">
        <v>18</v>
      </c>
    </row>
    <row r="717" spans="1:12">
      <c r="A717" s="1">
        <v>29464</v>
      </c>
      <c r="B717" t="str">
        <f t="shared" si="46"/>
        <v/>
      </c>
      <c r="C717">
        <f t="shared" si="47"/>
        <v>8</v>
      </c>
      <c r="D717">
        <v>9.26</v>
      </c>
      <c r="G717">
        <f t="shared" si="45"/>
        <v>9.26</v>
      </c>
      <c r="I717">
        <v>12.87</v>
      </c>
      <c r="J717">
        <f t="shared" si="44"/>
        <v>-3.6099999999999994</v>
      </c>
      <c r="L717">
        <v>-20</v>
      </c>
    </row>
    <row r="718" spans="1:12">
      <c r="A718" s="1">
        <v>29494</v>
      </c>
      <c r="B718" t="str">
        <f t="shared" si="46"/>
        <v/>
      </c>
      <c r="C718">
        <f t="shared" si="47"/>
        <v>9</v>
      </c>
      <c r="D718">
        <v>10.32</v>
      </c>
      <c r="G718">
        <f t="shared" si="45"/>
        <v>10.32</v>
      </c>
      <c r="I718">
        <v>12.6</v>
      </c>
      <c r="J718">
        <f t="shared" si="44"/>
        <v>-2.2799999999999994</v>
      </c>
      <c r="L718">
        <v>-20</v>
      </c>
    </row>
    <row r="719" spans="1:12">
      <c r="A719" s="1">
        <v>29525</v>
      </c>
      <c r="B719" t="str">
        <f t="shared" si="46"/>
        <v/>
      </c>
      <c r="C719">
        <f t="shared" si="47"/>
        <v>10</v>
      </c>
      <c r="D719">
        <v>11.58</v>
      </c>
      <c r="G719">
        <f t="shared" si="45"/>
        <v>11.58</v>
      </c>
      <c r="I719">
        <v>12.77</v>
      </c>
      <c r="J719">
        <f t="shared" ref="J719:J782" si="48">G719-I719</f>
        <v>-1.1899999999999995</v>
      </c>
      <c r="L719">
        <v>-20</v>
      </c>
    </row>
    <row r="720" spans="1:12">
      <c r="A720" s="1">
        <v>29555</v>
      </c>
      <c r="B720" t="str">
        <f t="shared" si="46"/>
        <v/>
      </c>
      <c r="C720">
        <f t="shared" si="47"/>
        <v>11</v>
      </c>
      <c r="D720">
        <v>13.89</v>
      </c>
      <c r="G720">
        <f t="shared" si="45"/>
        <v>13.89</v>
      </c>
      <c r="I720">
        <v>12.65</v>
      </c>
      <c r="J720">
        <f t="shared" si="48"/>
        <v>1.2400000000000002</v>
      </c>
      <c r="L720">
        <v>-20</v>
      </c>
    </row>
    <row r="721" spans="1:12">
      <c r="A721" s="1">
        <v>29586</v>
      </c>
      <c r="B721" t="str">
        <f t="shared" si="46"/>
        <v/>
      </c>
      <c r="C721">
        <f t="shared" si="47"/>
        <v>12</v>
      </c>
      <c r="D721">
        <v>15.66</v>
      </c>
      <c r="G721">
        <f t="shared" si="45"/>
        <v>15.66</v>
      </c>
      <c r="I721">
        <v>12.52</v>
      </c>
      <c r="J721">
        <f t="shared" si="48"/>
        <v>3.1400000000000006</v>
      </c>
      <c r="L721">
        <v>-20</v>
      </c>
    </row>
    <row r="722" spans="1:12">
      <c r="A722" s="1">
        <v>29617</v>
      </c>
      <c r="B722" t="str">
        <f t="shared" si="46"/>
        <v xml:space="preserve">  81</v>
      </c>
      <c r="C722">
        <f t="shared" si="47"/>
        <v>1</v>
      </c>
      <c r="D722">
        <v>14.73</v>
      </c>
      <c r="G722">
        <f t="shared" si="45"/>
        <v>14.73</v>
      </c>
      <c r="I722">
        <v>11.83</v>
      </c>
      <c r="J722">
        <f t="shared" si="48"/>
        <v>2.9000000000000004</v>
      </c>
      <c r="L722">
        <v>-20</v>
      </c>
    </row>
    <row r="723" spans="1:12">
      <c r="A723" s="1">
        <v>29645</v>
      </c>
      <c r="B723" t="str">
        <f t="shared" si="46"/>
        <v/>
      </c>
      <c r="C723">
        <f t="shared" si="47"/>
        <v>2</v>
      </c>
      <c r="D723">
        <v>14.91</v>
      </c>
      <c r="G723">
        <f t="shared" si="45"/>
        <v>14.91</v>
      </c>
      <c r="I723">
        <v>11.41</v>
      </c>
      <c r="J723">
        <f t="shared" si="48"/>
        <v>3.5</v>
      </c>
      <c r="L723">
        <v>-20</v>
      </c>
    </row>
    <row r="724" spans="1:12">
      <c r="A724" s="1">
        <v>29676</v>
      </c>
      <c r="B724" t="str">
        <f t="shared" si="46"/>
        <v/>
      </c>
      <c r="C724">
        <f t="shared" si="47"/>
        <v>3</v>
      </c>
      <c r="D724">
        <v>13.48</v>
      </c>
      <c r="G724">
        <f t="shared" si="45"/>
        <v>13.48</v>
      </c>
      <c r="I724">
        <v>10.49</v>
      </c>
      <c r="J724">
        <f t="shared" si="48"/>
        <v>2.99</v>
      </c>
      <c r="L724">
        <v>-20</v>
      </c>
    </row>
    <row r="725" spans="1:12">
      <c r="A725" s="1">
        <v>29706</v>
      </c>
      <c r="B725" t="str">
        <f t="shared" si="46"/>
        <v/>
      </c>
      <c r="C725">
        <f t="shared" si="47"/>
        <v>4</v>
      </c>
      <c r="D725">
        <v>13.63</v>
      </c>
      <c r="G725">
        <f t="shared" si="45"/>
        <v>13.63</v>
      </c>
      <c r="I725">
        <v>10</v>
      </c>
      <c r="J725">
        <f t="shared" si="48"/>
        <v>3.6300000000000008</v>
      </c>
      <c r="L725">
        <v>-20</v>
      </c>
    </row>
    <row r="726" spans="1:12">
      <c r="A726" s="1">
        <v>29737</v>
      </c>
      <c r="B726" t="str">
        <f t="shared" si="46"/>
        <v/>
      </c>
      <c r="C726">
        <f t="shared" si="47"/>
        <v>5</v>
      </c>
      <c r="D726">
        <v>16.29</v>
      </c>
      <c r="G726">
        <f t="shared" si="45"/>
        <v>16.29</v>
      </c>
      <c r="I726">
        <v>9.7799999999999994</v>
      </c>
      <c r="J726">
        <f t="shared" si="48"/>
        <v>6.51</v>
      </c>
      <c r="L726">
        <v>-20</v>
      </c>
    </row>
    <row r="727" spans="1:12">
      <c r="A727" s="1">
        <v>29767</v>
      </c>
      <c r="B727" t="str">
        <f t="shared" si="46"/>
        <v/>
      </c>
      <c r="C727">
        <f t="shared" si="47"/>
        <v>6</v>
      </c>
      <c r="D727">
        <v>14.56</v>
      </c>
      <c r="G727">
        <f t="shared" si="45"/>
        <v>14.56</v>
      </c>
      <c r="I727">
        <v>9.5500000000000007</v>
      </c>
      <c r="J727">
        <f t="shared" si="48"/>
        <v>5.01</v>
      </c>
      <c r="L727">
        <v>-20</v>
      </c>
    </row>
    <row r="728" spans="1:12">
      <c r="A728" s="1">
        <v>29798</v>
      </c>
      <c r="B728" t="str">
        <f t="shared" si="46"/>
        <v/>
      </c>
      <c r="C728">
        <f t="shared" si="47"/>
        <v>7</v>
      </c>
      <c r="D728">
        <v>14.7</v>
      </c>
      <c r="G728">
        <f t="shared" si="45"/>
        <v>14.7</v>
      </c>
      <c r="I728">
        <v>10.76</v>
      </c>
      <c r="J728">
        <f t="shared" si="48"/>
        <v>3.9399999999999995</v>
      </c>
      <c r="L728">
        <v>-20</v>
      </c>
    </row>
    <row r="729" spans="1:12">
      <c r="A729" s="1">
        <v>29829</v>
      </c>
      <c r="B729" t="str">
        <f t="shared" si="46"/>
        <v/>
      </c>
      <c r="C729">
        <f t="shared" si="47"/>
        <v>8</v>
      </c>
      <c r="D729">
        <v>15.61</v>
      </c>
      <c r="G729">
        <f t="shared" si="45"/>
        <v>15.61</v>
      </c>
      <c r="I729">
        <v>10.8</v>
      </c>
      <c r="J729">
        <f t="shared" si="48"/>
        <v>4.8099999999999987</v>
      </c>
      <c r="L729">
        <v>18</v>
      </c>
    </row>
    <row r="730" spans="1:12">
      <c r="A730" s="1">
        <v>29859</v>
      </c>
      <c r="B730" t="str">
        <f t="shared" si="46"/>
        <v/>
      </c>
      <c r="C730">
        <f t="shared" si="47"/>
        <v>9</v>
      </c>
      <c r="D730">
        <v>14.95</v>
      </c>
      <c r="G730">
        <f t="shared" si="45"/>
        <v>14.95</v>
      </c>
      <c r="I730">
        <v>10.95</v>
      </c>
      <c r="J730">
        <f t="shared" si="48"/>
        <v>4</v>
      </c>
      <c r="L730">
        <v>18</v>
      </c>
    </row>
    <row r="731" spans="1:12">
      <c r="A731" s="1">
        <v>29890</v>
      </c>
      <c r="B731" t="str">
        <f t="shared" si="46"/>
        <v/>
      </c>
      <c r="C731">
        <f t="shared" si="47"/>
        <v>10</v>
      </c>
      <c r="D731">
        <v>13.87</v>
      </c>
      <c r="G731">
        <f t="shared" si="45"/>
        <v>13.87</v>
      </c>
      <c r="I731">
        <v>10.14</v>
      </c>
      <c r="J731">
        <f t="shared" si="48"/>
        <v>3.7299999999999986</v>
      </c>
      <c r="L731">
        <v>18</v>
      </c>
    </row>
    <row r="732" spans="1:12">
      <c r="A732" s="1">
        <v>29920</v>
      </c>
      <c r="B732" t="str">
        <f t="shared" si="46"/>
        <v/>
      </c>
      <c r="C732">
        <f t="shared" si="47"/>
        <v>11</v>
      </c>
      <c r="D732">
        <v>11.27</v>
      </c>
      <c r="G732">
        <f t="shared" si="45"/>
        <v>11.27</v>
      </c>
      <c r="I732">
        <v>9.59</v>
      </c>
      <c r="J732">
        <f t="shared" si="48"/>
        <v>1.6799999999999997</v>
      </c>
      <c r="L732">
        <v>18</v>
      </c>
    </row>
    <row r="733" spans="1:12">
      <c r="A733" s="1">
        <v>29951</v>
      </c>
      <c r="B733" t="str">
        <f t="shared" si="46"/>
        <v/>
      </c>
      <c r="C733">
        <f t="shared" si="47"/>
        <v>12</v>
      </c>
      <c r="D733">
        <v>10.93</v>
      </c>
      <c r="G733">
        <f t="shared" si="45"/>
        <v>10.93</v>
      </c>
      <c r="I733">
        <v>8.92</v>
      </c>
      <c r="J733">
        <f t="shared" si="48"/>
        <v>2.0099999999999998</v>
      </c>
      <c r="L733">
        <v>18</v>
      </c>
    </row>
    <row r="734" spans="1:12">
      <c r="A734" s="1">
        <v>29982</v>
      </c>
      <c r="B734" t="str">
        <f t="shared" si="46"/>
        <v xml:space="preserve">  82</v>
      </c>
      <c r="C734">
        <f t="shared" si="47"/>
        <v>1</v>
      </c>
      <c r="D734">
        <v>12.41</v>
      </c>
      <c r="G734">
        <f t="shared" si="45"/>
        <v>12.41</v>
      </c>
      <c r="I734">
        <v>8.39</v>
      </c>
      <c r="J734">
        <f t="shared" si="48"/>
        <v>4.0199999999999996</v>
      </c>
      <c r="L734">
        <v>18</v>
      </c>
    </row>
    <row r="735" spans="1:12">
      <c r="A735" s="1">
        <v>30010</v>
      </c>
      <c r="B735" t="str">
        <f t="shared" si="46"/>
        <v/>
      </c>
      <c r="C735">
        <f t="shared" si="47"/>
        <v>2</v>
      </c>
      <c r="D735">
        <v>13.78</v>
      </c>
      <c r="G735">
        <f t="shared" si="45"/>
        <v>13.78</v>
      </c>
      <c r="I735">
        <v>7.62</v>
      </c>
      <c r="J735">
        <f t="shared" si="48"/>
        <v>6.1599999999999993</v>
      </c>
      <c r="L735">
        <v>18</v>
      </c>
    </row>
    <row r="736" spans="1:12">
      <c r="A736" s="1">
        <v>30041</v>
      </c>
      <c r="B736" t="str">
        <f t="shared" si="46"/>
        <v/>
      </c>
      <c r="C736">
        <f t="shared" si="47"/>
        <v>3</v>
      </c>
      <c r="D736">
        <v>12.49</v>
      </c>
      <c r="G736">
        <f t="shared" si="45"/>
        <v>12.49</v>
      </c>
      <c r="I736">
        <v>6.78</v>
      </c>
      <c r="J736">
        <f t="shared" si="48"/>
        <v>5.71</v>
      </c>
      <c r="L736">
        <v>18</v>
      </c>
    </row>
    <row r="737" spans="1:12">
      <c r="A737" s="1">
        <v>30071</v>
      </c>
      <c r="B737" t="str">
        <f t="shared" si="46"/>
        <v/>
      </c>
      <c r="C737">
        <f t="shared" si="47"/>
        <v>4</v>
      </c>
      <c r="D737">
        <v>12.82</v>
      </c>
      <c r="G737">
        <f t="shared" si="45"/>
        <v>12.82</v>
      </c>
      <c r="I737">
        <v>6.51</v>
      </c>
      <c r="J737">
        <f t="shared" si="48"/>
        <v>6.3100000000000005</v>
      </c>
      <c r="L737">
        <v>18</v>
      </c>
    </row>
    <row r="738" spans="1:12">
      <c r="A738" s="1">
        <v>30102</v>
      </c>
      <c r="B738" t="str">
        <f t="shared" si="46"/>
        <v/>
      </c>
      <c r="C738">
        <f t="shared" si="47"/>
        <v>5</v>
      </c>
      <c r="D738">
        <v>12.15</v>
      </c>
      <c r="G738">
        <f t="shared" si="45"/>
        <v>12.15</v>
      </c>
      <c r="I738">
        <v>6.68</v>
      </c>
      <c r="J738">
        <f t="shared" si="48"/>
        <v>5.4700000000000006</v>
      </c>
      <c r="L738">
        <v>18</v>
      </c>
    </row>
    <row r="739" spans="1:12">
      <c r="A739" s="1">
        <v>30132</v>
      </c>
      <c r="B739" t="str">
        <f t="shared" si="46"/>
        <v/>
      </c>
      <c r="C739">
        <f t="shared" si="47"/>
        <v>6</v>
      </c>
      <c r="D739">
        <v>12.11</v>
      </c>
      <c r="G739">
        <f t="shared" si="45"/>
        <v>12.11</v>
      </c>
      <c r="I739">
        <v>7.06</v>
      </c>
      <c r="J739">
        <f t="shared" si="48"/>
        <v>5.05</v>
      </c>
      <c r="L739">
        <v>18</v>
      </c>
    </row>
    <row r="740" spans="1:12">
      <c r="A740" s="1">
        <v>30163</v>
      </c>
      <c r="B740" t="str">
        <f t="shared" si="46"/>
        <v/>
      </c>
      <c r="C740">
        <f t="shared" si="47"/>
        <v>7</v>
      </c>
      <c r="D740">
        <v>11.92</v>
      </c>
      <c r="G740">
        <f t="shared" si="45"/>
        <v>11.92</v>
      </c>
      <c r="I740">
        <v>6.44</v>
      </c>
      <c r="J740">
        <f t="shared" si="48"/>
        <v>5.4799999999999995</v>
      </c>
      <c r="L740">
        <v>18</v>
      </c>
    </row>
    <row r="741" spans="1:12">
      <c r="A741" s="1">
        <v>30194</v>
      </c>
      <c r="B741" t="str">
        <f t="shared" si="46"/>
        <v/>
      </c>
      <c r="C741">
        <f t="shared" si="47"/>
        <v>8</v>
      </c>
      <c r="D741">
        <v>9.01</v>
      </c>
      <c r="G741">
        <f t="shared" si="45"/>
        <v>9.01</v>
      </c>
      <c r="I741">
        <v>5.85</v>
      </c>
      <c r="J741">
        <f t="shared" si="48"/>
        <v>3.16</v>
      </c>
      <c r="L741">
        <v>18</v>
      </c>
    </row>
    <row r="742" spans="1:12">
      <c r="A742" s="1">
        <v>30224</v>
      </c>
      <c r="B742" t="str">
        <f t="shared" si="46"/>
        <v/>
      </c>
      <c r="C742">
        <f t="shared" si="47"/>
        <v>9</v>
      </c>
      <c r="D742">
        <v>8.1999999999999993</v>
      </c>
      <c r="G742">
        <f t="shared" si="45"/>
        <v>8.1999999999999993</v>
      </c>
      <c r="I742">
        <v>5.04</v>
      </c>
      <c r="J742">
        <f t="shared" si="48"/>
        <v>3.1599999999999993</v>
      </c>
      <c r="L742">
        <v>18</v>
      </c>
    </row>
    <row r="743" spans="1:12">
      <c r="A743" s="1">
        <v>30255</v>
      </c>
      <c r="B743" t="str">
        <f t="shared" si="46"/>
        <v/>
      </c>
      <c r="C743">
        <f t="shared" si="47"/>
        <v>10</v>
      </c>
      <c r="D743">
        <v>7.75</v>
      </c>
      <c r="G743">
        <f t="shared" si="45"/>
        <v>7.75</v>
      </c>
      <c r="I743">
        <v>5.14</v>
      </c>
      <c r="J743">
        <f t="shared" si="48"/>
        <v>2.6100000000000003</v>
      </c>
      <c r="L743">
        <v>18</v>
      </c>
    </row>
    <row r="744" spans="1:12">
      <c r="A744" s="1">
        <v>30285</v>
      </c>
      <c r="B744" t="str">
        <f t="shared" si="46"/>
        <v/>
      </c>
      <c r="C744">
        <f t="shared" si="47"/>
        <v>11</v>
      </c>
      <c r="D744">
        <v>8.0399999999999991</v>
      </c>
      <c r="G744">
        <f t="shared" si="45"/>
        <v>8.0399999999999991</v>
      </c>
      <c r="I744">
        <v>4.59</v>
      </c>
      <c r="J744">
        <f t="shared" si="48"/>
        <v>3.4499999999999993</v>
      </c>
      <c r="L744">
        <v>18</v>
      </c>
    </row>
    <row r="745" spans="1:12">
      <c r="A745" s="1">
        <v>30316</v>
      </c>
      <c r="B745" t="str">
        <f t="shared" si="46"/>
        <v/>
      </c>
      <c r="C745">
        <f t="shared" si="47"/>
        <v>12</v>
      </c>
      <c r="D745">
        <v>8.02</v>
      </c>
      <c r="G745">
        <f t="shared" si="45"/>
        <v>8.02</v>
      </c>
      <c r="I745">
        <v>3.83</v>
      </c>
      <c r="J745">
        <f t="shared" si="48"/>
        <v>4.1899999999999995</v>
      </c>
      <c r="L745">
        <v>-20</v>
      </c>
    </row>
    <row r="746" spans="1:12">
      <c r="A746" s="1">
        <v>30347</v>
      </c>
      <c r="B746" t="str">
        <f t="shared" si="46"/>
        <v xml:space="preserve">  83</v>
      </c>
      <c r="C746">
        <f t="shared" si="47"/>
        <v>1</v>
      </c>
      <c r="D746">
        <v>7.81</v>
      </c>
      <c r="G746">
        <f t="shared" si="45"/>
        <v>7.81</v>
      </c>
      <c r="I746">
        <v>3.71</v>
      </c>
      <c r="J746">
        <f t="shared" si="48"/>
        <v>4.0999999999999996</v>
      </c>
      <c r="L746">
        <v>-20</v>
      </c>
    </row>
    <row r="747" spans="1:12">
      <c r="A747" s="1">
        <v>30375</v>
      </c>
      <c r="B747" t="str">
        <f t="shared" si="46"/>
        <v/>
      </c>
      <c r="C747">
        <f t="shared" si="47"/>
        <v>2</v>
      </c>
      <c r="D747">
        <v>8.1300000000000008</v>
      </c>
      <c r="G747">
        <f t="shared" si="45"/>
        <v>8.1300000000000008</v>
      </c>
      <c r="I747">
        <v>3.49</v>
      </c>
      <c r="J747">
        <f t="shared" si="48"/>
        <v>4.6400000000000006</v>
      </c>
      <c r="L747">
        <v>-20</v>
      </c>
    </row>
    <row r="748" spans="1:12">
      <c r="A748" s="1">
        <v>30406</v>
      </c>
      <c r="B748" t="str">
        <f t="shared" si="46"/>
        <v/>
      </c>
      <c r="C748">
        <f t="shared" si="47"/>
        <v>3</v>
      </c>
      <c r="D748">
        <v>8.3000000000000007</v>
      </c>
      <c r="G748">
        <f t="shared" si="45"/>
        <v>8.3000000000000007</v>
      </c>
      <c r="I748">
        <v>3.6</v>
      </c>
      <c r="J748">
        <f t="shared" si="48"/>
        <v>4.7000000000000011</v>
      </c>
      <c r="L748">
        <v>-20</v>
      </c>
    </row>
    <row r="749" spans="1:12">
      <c r="A749" s="1">
        <v>30436</v>
      </c>
      <c r="B749" t="str">
        <f t="shared" si="46"/>
        <v/>
      </c>
      <c r="C749">
        <f t="shared" si="47"/>
        <v>4</v>
      </c>
      <c r="D749">
        <v>8.25</v>
      </c>
      <c r="G749">
        <f t="shared" si="45"/>
        <v>8.25</v>
      </c>
      <c r="I749">
        <v>3.9</v>
      </c>
      <c r="J749">
        <f t="shared" si="48"/>
        <v>4.3499999999999996</v>
      </c>
      <c r="L749">
        <v>-20</v>
      </c>
    </row>
    <row r="750" spans="1:12">
      <c r="A750" s="1">
        <v>30467</v>
      </c>
      <c r="B750" t="str">
        <f t="shared" si="46"/>
        <v/>
      </c>
      <c r="C750">
        <f t="shared" si="47"/>
        <v>5</v>
      </c>
      <c r="D750">
        <v>8.19</v>
      </c>
      <c r="G750">
        <f t="shared" si="45"/>
        <v>8.19</v>
      </c>
      <c r="I750">
        <v>3.55</v>
      </c>
      <c r="J750">
        <f t="shared" si="48"/>
        <v>4.6399999999999997</v>
      </c>
      <c r="L750">
        <v>-20</v>
      </c>
    </row>
    <row r="751" spans="1:12">
      <c r="A751" s="1">
        <v>30497</v>
      </c>
      <c r="B751" t="str">
        <f t="shared" si="46"/>
        <v/>
      </c>
      <c r="C751">
        <f t="shared" si="47"/>
        <v>6</v>
      </c>
      <c r="D751">
        <v>8.82</v>
      </c>
      <c r="G751">
        <f t="shared" si="45"/>
        <v>8.82</v>
      </c>
      <c r="I751">
        <v>2.58</v>
      </c>
      <c r="J751">
        <f t="shared" si="48"/>
        <v>6.24</v>
      </c>
      <c r="L751">
        <v>-20</v>
      </c>
    </row>
    <row r="752" spans="1:12">
      <c r="A752" s="1">
        <v>30528</v>
      </c>
      <c r="B752" t="str">
        <f t="shared" si="46"/>
        <v/>
      </c>
      <c r="C752">
        <f t="shared" si="47"/>
        <v>7</v>
      </c>
      <c r="D752">
        <v>9.1199999999999992</v>
      </c>
      <c r="G752">
        <f t="shared" si="45"/>
        <v>9.1199999999999992</v>
      </c>
      <c r="I752">
        <v>2.46</v>
      </c>
      <c r="J752">
        <f t="shared" si="48"/>
        <v>6.6599999999999993</v>
      </c>
      <c r="L752">
        <v>-20</v>
      </c>
    </row>
    <row r="753" spans="1:12">
      <c r="A753" s="1">
        <v>30559</v>
      </c>
      <c r="B753" t="str">
        <f t="shared" si="46"/>
        <v/>
      </c>
      <c r="C753">
        <f t="shared" si="47"/>
        <v>8</v>
      </c>
      <c r="D753">
        <v>9.39</v>
      </c>
      <c r="G753">
        <f t="shared" si="45"/>
        <v>9.39</v>
      </c>
      <c r="I753">
        <v>2.56</v>
      </c>
      <c r="J753">
        <f t="shared" si="48"/>
        <v>6.83</v>
      </c>
      <c r="L753">
        <v>-20</v>
      </c>
    </row>
    <row r="754" spans="1:12">
      <c r="A754" s="1">
        <v>30589</v>
      </c>
      <c r="B754" t="str">
        <f t="shared" si="46"/>
        <v/>
      </c>
      <c r="C754">
        <f t="shared" si="47"/>
        <v>9</v>
      </c>
      <c r="D754">
        <v>9.0500000000000007</v>
      </c>
      <c r="G754">
        <f t="shared" si="45"/>
        <v>9.0500000000000007</v>
      </c>
      <c r="I754">
        <v>2.86</v>
      </c>
      <c r="J754">
        <f t="shared" si="48"/>
        <v>6.1900000000000013</v>
      </c>
      <c r="L754">
        <v>-20</v>
      </c>
    </row>
    <row r="755" spans="1:12">
      <c r="A755" s="1">
        <v>30620</v>
      </c>
      <c r="B755" t="str">
        <f t="shared" si="46"/>
        <v/>
      </c>
      <c r="C755">
        <f t="shared" si="47"/>
        <v>10</v>
      </c>
      <c r="D755">
        <v>8.7100000000000009</v>
      </c>
      <c r="G755">
        <f t="shared" si="45"/>
        <v>8.7100000000000009</v>
      </c>
      <c r="I755">
        <v>2.85</v>
      </c>
      <c r="J755">
        <f t="shared" si="48"/>
        <v>5.8600000000000012</v>
      </c>
      <c r="L755">
        <v>-20</v>
      </c>
    </row>
    <row r="756" spans="1:12">
      <c r="A756" s="1">
        <v>30650</v>
      </c>
      <c r="B756" t="str">
        <f t="shared" si="46"/>
        <v/>
      </c>
      <c r="C756">
        <f t="shared" si="47"/>
        <v>11</v>
      </c>
      <c r="D756">
        <v>8.7100000000000009</v>
      </c>
      <c r="G756">
        <f t="shared" si="45"/>
        <v>8.7100000000000009</v>
      </c>
      <c r="I756">
        <v>3.27</v>
      </c>
      <c r="J756">
        <f t="shared" si="48"/>
        <v>5.4400000000000013</v>
      </c>
      <c r="L756">
        <v>-20</v>
      </c>
    </row>
    <row r="757" spans="1:12">
      <c r="A757" s="1">
        <v>30681</v>
      </c>
      <c r="B757" t="str">
        <f t="shared" si="46"/>
        <v/>
      </c>
      <c r="C757">
        <f t="shared" si="47"/>
        <v>12</v>
      </c>
      <c r="D757">
        <v>8.9600000000000009</v>
      </c>
      <c r="G757">
        <f t="shared" si="45"/>
        <v>8.9600000000000009</v>
      </c>
      <c r="I757">
        <v>3.79</v>
      </c>
      <c r="J757">
        <f t="shared" si="48"/>
        <v>5.1700000000000008</v>
      </c>
      <c r="L757">
        <v>-20</v>
      </c>
    </row>
    <row r="758" spans="1:12">
      <c r="A758" s="1">
        <v>30712</v>
      </c>
      <c r="B758" t="str">
        <f t="shared" si="46"/>
        <v xml:space="preserve">  84</v>
      </c>
      <c r="C758">
        <f t="shared" si="47"/>
        <v>1</v>
      </c>
      <c r="D758">
        <v>8.93</v>
      </c>
      <c r="G758">
        <f t="shared" si="45"/>
        <v>8.93</v>
      </c>
      <c r="I758">
        <v>4.1900000000000004</v>
      </c>
      <c r="J758">
        <f t="shared" si="48"/>
        <v>4.7399999999999993</v>
      </c>
      <c r="L758">
        <v>-20</v>
      </c>
    </row>
    <row r="759" spans="1:12">
      <c r="A759" s="1">
        <v>30741</v>
      </c>
      <c r="B759" t="str">
        <f t="shared" si="46"/>
        <v/>
      </c>
      <c r="C759">
        <f t="shared" si="47"/>
        <v>2</v>
      </c>
      <c r="D759">
        <v>9.0299999999999994</v>
      </c>
      <c r="G759">
        <f t="shared" si="45"/>
        <v>9.0299999999999994</v>
      </c>
      <c r="I759">
        <v>4.5999999999999996</v>
      </c>
      <c r="J759">
        <f t="shared" si="48"/>
        <v>4.43</v>
      </c>
      <c r="L759">
        <v>-20</v>
      </c>
    </row>
    <row r="760" spans="1:12">
      <c r="A760" s="1">
        <v>30772</v>
      </c>
      <c r="B760" t="str">
        <f t="shared" si="46"/>
        <v/>
      </c>
      <c r="C760">
        <f t="shared" si="47"/>
        <v>3</v>
      </c>
      <c r="D760">
        <v>9.44</v>
      </c>
      <c r="G760">
        <f t="shared" si="45"/>
        <v>9.44</v>
      </c>
      <c r="I760">
        <v>4.8</v>
      </c>
      <c r="J760">
        <f t="shared" si="48"/>
        <v>4.6399999999999997</v>
      </c>
      <c r="L760">
        <v>-20</v>
      </c>
    </row>
    <row r="761" spans="1:12">
      <c r="A761" s="1">
        <v>30802</v>
      </c>
      <c r="B761" t="str">
        <f t="shared" si="46"/>
        <v/>
      </c>
      <c r="C761">
        <f t="shared" si="47"/>
        <v>4</v>
      </c>
      <c r="D761">
        <v>9.69</v>
      </c>
      <c r="G761">
        <f t="shared" si="45"/>
        <v>9.69</v>
      </c>
      <c r="I761">
        <v>4.5599999999999996</v>
      </c>
      <c r="J761">
        <f t="shared" si="48"/>
        <v>5.13</v>
      </c>
      <c r="L761">
        <v>-20</v>
      </c>
    </row>
    <row r="762" spans="1:12">
      <c r="A762" s="1">
        <v>30833</v>
      </c>
      <c r="B762" t="str">
        <f t="shared" si="46"/>
        <v/>
      </c>
      <c r="C762">
        <f t="shared" si="47"/>
        <v>5</v>
      </c>
      <c r="D762">
        <v>9.9</v>
      </c>
      <c r="G762">
        <f t="shared" si="45"/>
        <v>9.9</v>
      </c>
      <c r="I762">
        <v>4.2300000000000004</v>
      </c>
      <c r="J762">
        <f t="shared" si="48"/>
        <v>5.67</v>
      </c>
      <c r="L762">
        <v>-20</v>
      </c>
    </row>
    <row r="763" spans="1:12">
      <c r="A763" s="1">
        <v>30863</v>
      </c>
      <c r="B763" t="str">
        <f t="shared" si="46"/>
        <v/>
      </c>
      <c r="C763">
        <f t="shared" si="47"/>
        <v>6</v>
      </c>
      <c r="D763">
        <v>9.94</v>
      </c>
      <c r="G763">
        <f t="shared" ref="G763:G826" si="49">D763</f>
        <v>9.94</v>
      </c>
      <c r="I763">
        <v>4.22</v>
      </c>
      <c r="J763">
        <f t="shared" si="48"/>
        <v>5.72</v>
      </c>
      <c r="L763">
        <v>-20</v>
      </c>
    </row>
    <row r="764" spans="1:12">
      <c r="A764" s="1">
        <v>30894</v>
      </c>
      <c r="B764" t="str">
        <f t="shared" si="46"/>
        <v/>
      </c>
      <c r="C764">
        <f t="shared" si="47"/>
        <v>7</v>
      </c>
      <c r="D764">
        <v>10.130000000000001</v>
      </c>
      <c r="G764">
        <f t="shared" si="49"/>
        <v>10.130000000000001</v>
      </c>
      <c r="I764">
        <v>4.2</v>
      </c>
      <c r="J764">
        <f t="shared" si="48"/>
        <v>5.9300000000000006</v>
      </c>
      <c r="L764">
        <v>-20</v>
      </c>
    </row>
    <row r="765" spans="1:12">
      <c r="A765" s="1">
        <v>30925</v>
      </c>
      <c r="B765" t="str">
        <f t="shared" si="46"/>
        <v/>
      </c>
      <c r="C765">
        <f t="shared" si="47"/>
        <v>8</v>
      </c>
      <c r="D765">
        <v>10.49</v>
      </c>
      <c r="G765">
        <f t="shared" si="49"/>
        <v>10.49</v>
      </c>
      <c r="I765">
        <v>4.29</v>
      </c>
      <c r="J765">
        <f t="shared" si="48"/>
        <v>6.2</v>
      </c>
      <c r="L765">
        <v>-20</v>
      </c>
    </row>
    <row r="766" spans="1:12">
      <c r="A766" s="1">
        <v>30955</v>
      </c>
      <c r="B766" t="str">
        <f t="shared" si="46"/>
        <v/>
      </c>
      <c r="C766">
        <f t="shared" si="47"/>
        <v>9</v>
      </c>
      <c r="D766">
        <v>10.41</v>
      </c>
      <c r="G766">
        <f t="shared" si="49"/>
        <v>10.41</v>
      </c>
      <c r="I766">
        <v>4.2699999999999996</v>
      </c>
      <c r="J766">
        <f t="shared" si="48"/>
        <v>6.1400000000000006</v>
      </c>
      <c r="L766">
        <v>-20</v>
      </c>
    </row>
    <row r="767" spans="1:12">
      <c r="A767" s="1">
        <v>30986</v>
      </c>
      <c r="B767" t="str">
        <f t="shared" si="46"/>
        <v/>
      </c>
      <c r="C767">
        <f t="shared" si="47"/>
        <v>10</v>
      </c>
      <c r="D767">
        <v>9.9700000000000006</v>
      </c>
      <c r="G767">
        <f t="shared" si="49"/>
        <v>9.9700000000000006</v>
      </c>
      <c r="I767">
        <v>4.26</v>
      </c>
      <c r="J767">
        <f t="shared" si="48"/>
        <v>5.7100000000000009</v>
      </c>
      <c r="L767">
        <v>-20</v>
      </c>
    </row>
    <row r="768" spans="1:12">
      <c r="A768" s="1">
        <v>31016</v>
      </c>
      <c r="B768" t="str">
        <f t="shared" si="46"/>
        <v/>
      </c>
      <c r="C768">
        <f t="shared" si="47"/>
        <v>11</v>
      </c>
      <c r="D768">
        <v>8.7899999999999991</v>
      </c>
      <c r="G768">
        <f t="shared" si="49"/>
        <v>8.7899999999999991</v>
      </c>
      <c r="I768">
        <v>4.05</v>
      </c>
      <c r="J768">
        <f t="shared" si="48"/>
        <v>4.7399999999999993</v>
      </c>
      <c r="L768">
        <v>-20</v>
      </c>
    </row>
    <row r="769" spans="1:12">
      <c r="A769" s="1">
        <v>31047</v>
      </c>
      <c r="B769" t="str">
        <f t="shared" si="46"/>
        <v/>
      </c>
      <c r="C769">
        <f t="shared" si="47"/>
        <v>12</v>
      </c>
      <c r="D769">
        <v>8.16</v>
      </c>
      <c r="G769">
        <f t="shared" si="49"/>
        <v>8.16</v>
      </c>
      <c r="I769">
        <v>3.95</v>
      </c>
      <c r="J769">
        <f t="shared" si="48"/>
        <v>4.21</v>
      </c>
      <c r="L769">
        <v>-20</v>
      </c>
    </row>
    <row r="770" spans="1:12">
      <c r="A770" s="1">
        <v>31078</v>
      </c>
      <c r="B770" t="str">
        <f t="shared" si="46"/>
        <v xml:space="preserve">  85</v>
      </c>
      <c r="C770">
        <f t="shared" si="47"/>
        <v>1</v>
      </c>
      <c r="D770">
        <v>7.76</v>
      </c>
      <c r="G770">
        <f t="shared" si="49"/>
        <v>7.76</v>
      </c>
      <c r="I770">
        <v>3.53</v>
      </c>
      <c r="J770">
        <f t="shared" si="48"/>
        <v>4.2300000000000004</v>
      </c>
      <c r="L770">
        <v>-20</v>
      </c>
    </row>
    <row r="771" spans="1:12">
      <c r="A771" s="1">
        <v>31106</v>
      </c>
      <c r="B771" t="str">
        <f t="shared" ref="B771:B834" si="50">IF(C771=1,"  "&amp;YEAR(A771)-1900,"")</f>
        <v/>
      </c>
      <c r="C771">
        <f t="shared" ref="C771:C834" si="51">MONTH(A771)</f>
        <v>2</v>
      </c>
      <c r="D771">
        <v>8.2200000000000006</v>
      </c>
      <c r="G771">
        <f t="shared" si="49"/>
        <v>8.2200000000000006</v>
      </c>
      <c r="I771">
        <v>3.52</v>
      </c>
      <c r="J771">
        <f t="shared" si="48"/>
        <v>4.7000000000000011</v>
      </c>
      <c r="L771">
        <v>-20</v>
      </c>
    </row>
    <row r="772" spans="1:12">
      <c r="A772" s="1">
        <v>31137</v>
      </c>
      <c r="B772" t="str">
        <f t="shared" si="50"/>
        <v/>
      </c>
      <c r="C772">
        <f t="shared" si="51"/>
        <v>3</v>
      </c>
      <c r="D772">
        <v>8.57</v>
      </c>
      <c r="G772">
        <f t="shared" si="49"/>
        <v>8.57</v>
      </c>
      <c r="I772">
        <v>3.7</v>
      </c>
      <c r="J772">
        <f t="shared" si="48"/>
        <v>4.87</v>
      </c>
      <c r="L772">
        <v>-20</v>
      </c>
    </row>
    <row r="773" spans="1:12">
      <c r="A773" s="1">
        <v>31167</v>
      </c>
      <c r="B773" t="str">
        <f t="shared" si="50"/>
        <v/>
      </c>
      <c r="C773">
        <f t="shared" si="51"/>
        <v>4</v>
      </c>
      <c r="D773">
        <v>8</v>
      </c>
      <c r="G773">
        <f t="shared" si="49"/>
        <v>8</v>
      </c>
      <c r="I773">
        <v>3.69</v>
      </c>
      <c r="J773">
        <f t="shared" si="48"/>
        <v>4.3100000000000005</v>
      </c>
      <c r="L773">
        <v>-20</v>
      </c>
    </row>
    <row r="774" spans="1:12">
      <c r="A774" s="1">
        <v>31198</v>
      </c>
      <c r="B774" t="str">
        <f t="shared" si="50"/>
        <v/>
      </c>
      <c r="C774">
        <f t="shared" si="51"/>
        <v>5</v>
      </c>
      <c r="D774">
        <v>7.56</v>
      </c>
      <c r="G774">
        <f t="shared" si="49"/>
        <v>7.56</v>
      </c>
      <c r="I774">
        <v>3.77</v>
      </c>
      <c r="J774">
        <f t="shared" si="48"/>
        <v>3.7899999999999996</v>
      </c>
      <c r="L774">
        <v>-20</v>
      </c>
    </row>
    <row r="775" spans="1:12">
      <c r="A775" s="1">
        <v>31228</v>
      </c>
      <c r="B775" t="str">
        <f t="shared" si="50"/>
        <v/>
      </c>
      <c r="C775">
        <f t="shared" si="51"/>
        <v>6</v>
      </c>
      <c r="D775">
        <v>7.01</v>
      </c>
      <c r="G775">
        <f t="shared" si="49"/>
        <v>7.01</v>
      </c>
      <c r="I775">
        <v>3.76</v>
      </c>
      <c r="J775">
        <f t="shared" si="48"/>
        <v>3.25</v>
      </c>
      <c r="L775">
        <v>-20</v>
      </c>
    </row>
    <row r="776" spans="1:12">
      <c r="A776" s="1">
        <v>31259</v>
      </c>
      <c r="B776" t="str">
        <f t="shared" si="50"/>
        <v/>
      </c>
      <c r="C776">
        <f t="shared" si="51"/>
        <v>7</v>
      </c>
      <c r="D776">
        <v>7.05</v>
      </c>
      <c r="G776">
        <f t="shared" si="49"/>
        <v>7.05</v>
      </c>
      <c r="I776">
        <v>3.55</v>
      </c>
      <c r="J776">
        <f t="shared" si="48"/>
        <v>3.5</v>
      </c>
      <c r="L776">
        <v>-20</v>
      </c>
    </row>
    <row r="777" spans="1:12">
      <c r="A777" s="1">
        <v>31290</v>
      </c>
      <c r="B777" t="str">
        <f t="shared" si="50"/>
        <v/>
      </c>
      <c r="C777">
        <f t="shared" si="51"/>
        <v>8</v>
      </c>
      <c r="D777">
        <v>7.18</v>
      </c>
      <c r="G777">
        <f t="shared" si="49"/>
        <v>7.18</v>
      </c>
      <c r="I777">
        <v>3.35</v>
      </c>
      <c r="J777">
        <f t="shared" si="48"/>
        <v>3.8299999999999996</v>
      </c>
      <c r="L777">
        <v>-20</v>
      </c>
    </row>
    <row r="778" spans="1:12">
      <c r="A778" s="1">
        <v>31320</v>
      </c>
      <c r="B778" t="str">
        <f t="shared" si="50"/>
        <v/>
      </c>
      <c r="C778">
        <f t="shared" si="51"/>
        <v>9</v>
      </c>
      <c r="D778">
        <v>7.08</v>
      </c>
      <c r="G778">
        <f t="shared" si="49"/>
        <v>7.08</v>
      </c>
      <c r="I778">
        <v>3.14</v>
      </c>
      <c r="J778">
        <f t="shared" si="48"/>
        <v>3.94</v>
      </c>
      <c r="L778">
        <v>-20</v>
      </c>
    </row>
    <row r="779" spans="1:12">
      <c r="A779" s="1">
        <v>31351</v>
      </c>
      <c r="B779" t="str">
        <f t="shared" si="50"/>
        <v/>
      </c>
      <c r="C779">
        <f t="shared" si="51"/>
        <v>10</v>
      </c>
      <c r="D779">
        <v>7.17</v>
      </c>
      <c r="G779">
        <f t="shared" si="49"/>
        <v>7.17</v>
      </c>
      <c r="I779">
        <v>3.23</v>
      </c>
      <c r="J779">
        <f t="shared" si="48"/>
        <v>3.94</v>
      </c>
      <c r="L779">
        <v>-20</v>
      </c>
    </row>
    <row r="780" spans="1:12">
      <c r="A780" s="1">
        <v>31381</v>
      </c>
      <c r="B780" t="str">
        <f t="shared" si="50"/>
        <v/>
      </c>
      <c r="C780">
        <f t="shared" si="51"/>
        <v>11</v>
      </c>
      <c r="D780">
        <v>7.2</v>
      </c>
      <c r="G780">
        <f t="shared" si="49"/>
        <v>7.2</v>
      </c>
      <c r="I780">
        <v>3.51</v>
      </c>
      <c r="J780">
        <f t="shared" si="48"/>
        <v>3.6900000000000004</v>
      </c>
      <c r="L780">
        <v>-20</v>
      </c>
    </row>
    <row r="781" spans="1:12">
      <c r="A781" s="1">
        <v>31412</v>
      </c>
      <c r="B781" t="str">
        <f t="shared" si="50"/>
        <v/>
      </c>
      <c r="C781">
        <f t="shared" si="51"/>
        <v>12</v>
      </c>
      <c r="D781">
        <v>7.07</v>
      </c>
      <c r="G781">
        <f t="shared" si="49"/>
        <v>7.07</v>
      </c>
      <c r="I781">
        <v>3.8</v>
      </c>
      <c r="J781">
        <f t="shared" si="48"/>
        <v>3.2700000000000005</v>
      </c>
      <c r="L781">
        <v>-20</v>
      </c>
    </row>
    <row r="782" spans="1:12">
      <c r="A782" s="1">
        <v>31443</v>
      </c>
      <c r="B782" t="str">
        <f t="shared" si="50"/>
        <v xml:space="preserve">  86</v>
      </c>
      <c r="C782">
        <f t="shared" si="51"/>
        <v>1</v>
      </c>
      <c r="D782">
        <v>7.04</v>
      </c>
      <c r="G782">
        <f t="shared" si="49"/>
        <v>7.04</v>
      </c>
      <c r="I782">
        <v>3.89</v>
      </c>
      <c r="J782">
        <f t="shared" si="48"/>
        <v>3.15</v>
      </c>
      <c r="L782">
        <v>-20</v>
      </c>
    </row>
    <row r="783" spans="1:12">
      <c r="A783" s="1">
        <v>31471</v>
      </c>
      <c r="B783" t="str">
        <f t="shared" si="50"/>
        <v/>
      </c>
      <c r="C783">
        <f t="shared" si="51"/>
        <v>2</v>
      </c>
      <c r="D783">
        <v>7.03</v>
      </c>
      <c r="G783">
        <f t="shared" si="49"/>
        <v>7.03</v>
      </c>
      <c r="I783">
        <v>3.11</v>
      </c>
      <c r="J783">
        <f t="shared" ref="J783:J846" si="52">G783-I783</f>
        <v>3.9200000000000004</v>
      </c>
      <c r="L783">
        <v>-20</v>
      </c>
    </row>
    <row r="784" spans="1:12">
      <c r="A784" s="1">
        <v>31502</v>
      </c>
      <c r="B784" t="str">
        <f t="shared" si="50"/>
        <v/>
      </c>
      <c r="C784">
        <f t="shared" si="51"/>
        <v>3</v>
      </c>
      <c r="D784">
        <v>6.59</v>
      </c>
      <c r="G784">
        <f t="shared" si="49"/>
        <v>6.59</v>
      </c>
      <c r="I784">
        <v>2.2599999999999998</v>
      </c>
      <c r="J784">
        <f t="shared" si="52"/>
        <v>4.33</v>
      </c>
      <c r="L784">
        <v>-20</v>
      </c>
    </row>
    <row r="785" spans="1:12">
      <c r="A785" s="1">
        <v>31532</v>
      </c>
      <c r="B785" t="str">
        <f t="shared" si="50"/>
        <v/>
      </c>
      <c r="C785">
        <f t="shared" si="51"/>
        <v>4</v>
      </c>
      <c r="D785">
        <v>6.06</v>
      </c>
      <c r="G785">
        <f t="shared" si="49"/>
        <v>6.06</v>
      </c>
      <c r="I785">
        <v>1.59</v>
      </c>
      <c r="J785">
        <f t="shared" si="52"/>
        <v>4.47</v>
      </c>
      <c r="L785">
        <v>-20</v>
      </c>
    </row>
    <row r="786" spans="1:12">
      <c r="A786" s="1">
        <v>31563</v>
      </c>
      <c r="B786" t="str">
        <f t="shared" si="50"/>
        <v/>
      </c>
      <c r="C786">
        <f t="shared" si="51"/>
        <v>5</v>
      </c>
      <c r="D786">
        <v>6.12</v>
      </c>
      <c r="G786">
        <f t="shared" si="49"/>
        <v>6.12</v>
      </c>
      <c r="I786">
        <v>1.49</v>
      </c>
      <c r="J786">
        <f t="shared" si="52"/>
        <v>4.63</v>
      </c>
      <c r="L786">
        <v>-20</v>
      </c>
    </row>
    <row r="787" spans="1:12">
      <c r="A787" s="1">
        <v>31593</v>
      </c>
      <c r="B787" t="str">
        <f t="shared" si="50"/>
        <v/>
      </c>
      <c r="C787">
        <f t="shared" si="51"/>
        <v>6</v>
      </c>
      <c r="D787">
        <v>6.21</v>
      </c>
      <c r="G787">
        <f t="shared" si="49"/>
        <v>6.21</v>
      </c>
      <c r="I787">
        <v>1.77</v>
      </c>
      <c r="J787">
        <f t="shared" si="52"/>
        <v>4.4399999999999995</v>
      </c>
      <c r="L787">
        <v>-20</v>
      </c>
    </row>
    <row r="788" spans="1:12">
      <c r="A788" s="1">
        <v>31624</v>
      </c>
      <c r="B788" t="str">
        <f t="shared" si="50"/>
        <v/>
      </c>
      <c r="C788">
        <f t="shared" si="51"/>
        <v>7</v>
      </c>
      <c r="D788">
        <v>5.84</v>
      </c>
      <c r="G788">
        <f t="shared" si="49"/>
        <v>5.84</v>
      </c>
      <c r="I788">
        <v>1.58</v>
      </c>
      <c r="J788">
        <f t="shared" si="52"/>
        <v>4.26</v>
      </c>
      <c r="L788">
        <v>-20</v>
      </c>
    </row>
    <row r="789" spans="1:12">
      <c r="A789" s="1">
        <v>31655</v>
      </c>
      <c r="B789" t="str">
        <f t="shared" si="50"/>
        <v/>
      </c>
      <c r="C789">
        <f t="shared" si="51"/>
        <v>8</v>
      </c>
      <c r="D789">
        <v>5.57</v>
      </c>
      <c r="G789">
        <f t="shared" si="49"/>
        <v>5.57</v>
      </c>
      <c r="I789">
        <v>1.57</v>
      </c>
      <c r="J789">
        <f t="shared" si="52"/>
        <v>4</v>
      </c>
      <c r="L789">
        <v>-20</v>
      </c>
    </row>
    <row r="790" spans="1:12">
      <c r="A790" s="1">
        <v>31685</v>
      </c>
      <c r="B790" t="str">
        <f t="shared" si="50"/>
        <v/>
      </c>
      <c r="C790">
        <f t="shared" si="51"/>
        <v>9</v>
      </c>
      <c r="D790">
        <v>5.19</v>
      </c>
      <c r="G790">
        <f t="shared" si="49"/>
        <v>5.19</v>
      </c>
      <c r="I790">
        <v>1.75</v>
      </c>
      <c r="J790">
        <f t="shared" si="52"/>
        <v>3.4400000000000004</v>
      </c>
      <c r="L790">
        <v>-20</v>
      </c>
    </row>
    <row r="791" spans="1:12">
      <c r="A791" s="1">
        <v>31716</v>
      </c>
      <c r="B791" t="str">
        <f t="shared" si="50"/>
        <v/>
      </c>
      <c r="C791">
        <f t="shared" si="51"/>
        <v>10</v>
      </c>
      <c r="D791">
        <v>5.18</v>
      </c>
      <c r="G791">
        <f t="shared" si="49"/>
        <v>5.18</v>
      </c>
      <c r="I791">
        <v>1.47</v>
      </c>
      <c r="J791">
        <f t="shared" si="52"/>
        <v>3.71</v>
      </c>
      <c r="L791">
        <v>-20</v>
      </c>
    </row>
    <row r="792" spans="1:12">
      <c r="A792" s="1">
        <v>31746</v>
      </c>
      <c r="B792" t="str">
        <f t="shared" si="50"/>
        <v/>
      </c>
      <c r="C792">
        <f t="shared" si="51"/>
        <v>11</v>
      </c>
      <c r="D792">
        <v>5.35</v>
      </c>
      <c r="G792">
        <f t="shared" si="49"/>
        <v>5.35</v>
      </c>
      <c r="I792">
        <v>1.28</v>
      </c>
      <c r="J792">
        <f t="shared" si="52"/>
        <v>4.0699999999999994</v>
      </c>
      <c r="L792">
        <v>-20</v>
      </c>
    </row>
    <row r="793" spans="1:12">
      <c r="A793" s="1">
        <v>31777</v>
      </c>
      <c r="B793" t="str">
        <f t="shared" si="50"/>
        <v/>
      </c>
      <c r="C793">
        <f t="shared" si="51"/>
        <v>12</v>
      </c>
      <c r="D793">
        <v>5.49</v>
      </c>
      <c r="G793">
        <f t="shared" si="49"/>
        <v>5.49</v>
      </c>
      <c r="I793">
        <v>1.1000000000000001</v>
      </c>
      <c r="J793">
        <f t="shared" si="52"/>
        <v>4.3900000000000006</v>
      </c>
      <c r="L793">
        <v>-20</v>
      </c>
    </row>
    <row r="794" spans="1:12">
      <c r="A794" s="1">
        <v>31808</v>
      </c>
      <c r="B794" t="str">
        <f t="shared" si="50"/>
        <v xml:space="preserve">  87</v>
      </c>
      <c r="C794">
        <f t="shared" si="51"/>
        <v>1</v>
      </c>
      <c r="D794">
        <v>5.45</v>
      </c>
      <c r="G794">
        <f t="shared" si="49"/>
        <v>5.45</v>
      </c>
      <c r="I794">
        <v>1.46</v>
      </c>
      <c r="J794">
        <f t="shared" si="52"/>
        <v>3.99</v>
      </c>
      <c r="L794">
        <v>-20</v>
      </c>
    </row>
    <row r="795" spans="1:12">
      <c r="A795" s="1">
        <v>31836</v>
      </c>
      <c r="B795" t="str">
        <f t="shared" si="50"/>
        <v/>
      </c>
      <c r="C795">
        <f t="shared" si="51"/>
        <v>2</v>
      </c>
      <c r="D795">
        <v>5.59</v>
      </c>
      <c r="G795">
        <f t="shared" si="49"/>
        <v>5.59</v>
      </c>
      <c r="I795">
        <v>2.1</v>
      </c>
      <c r="J795">
        <f t="shared" si="52"/>
        <v>3.4899999999999998</v>
      </c>
      <c r="L795">
        <v>-20</v>
      </c>
    </row>
    <row r="796" spans="1:12">
      <c r="A796" s="1">
        <v>31867</v>
      </c>
      <c r="B796" t="str">
        <f t="shared" si="50"/>
        <v/>
      </c>
      <c r="C796">
        <f t="shared" si="51"/>
        <v>3</v>
      </c>
      <c r="D796">
        <v>5.56</v>
      </c>
      <c r="G796">
        <f t="shared" si="49"/>
        <v>5.56</v>
      </c>
      <c r="I796">
        <v>3.03</v>
      </c>
      <c r="J796">
        <f t="shared" si="52"/>
        <v>2.5299999999999998</v>
      </c>
      <c r="L796">
        <v>-20</v>
      </c>
    </row>
    <row r="797" spans="1:12">
      <c r="A797" s="1">
        <v>31897</v>
      </c>
      <c r="B797" t="str">
        <f t="shared" si="50"/>
        <v/>
      </c>
      <c r="C797">
        <f t="shared" si="51"/>
        <v>4</v>
      </c>
      <c r="D797">
        <v>5.76</v>
      </c>
      <c r="G797">
        <f t="shared" si="49"/>
        <v>5.76</v>
      </c>
      <c r="I797">
        <v>3.78</v>
      </c>
      <c r="J797">
        <f t="shared" si="52"/>
        <v>1.98</v>
      </c>
      <c r="L797">
        <v>-20</v>
      </c>
    </row>
    <row r="798" spans="1:12">
      <c r="A798" s="1">
        <v>31928</v>
      </c>
      <c r="B798" t="str">
        <f t="shared" si="50"/>
        <v/>
      </c>
      <c r="C798">
        <f t="shared" si="51"/>
        <v>5</v>
      </c>
      <c r="D798">
        <v>5.75</v>
      </c>
      <c r="G798">
        <f t="shared" si="49"/>
        <v>5.75</v>
      </c>
      <c r="I798">
        <v>3.86</v>
      </c>
      <c r="J798">
        <f t="shared" si="52"/>
        <v>1.8900000000000001</v>
      </c>
      <c r="L798">
        <v>-20</v>
      </c>
    </row>
    <row r="799" spans="1:12">
      <c r="A799" s="1">
        <v>31958</v>
      </c>
      <c r="B799" t="str">
        <f t="shared" si="50"/>
        <v/>
      </c>
      <c r="C799">
        <f t="shared" si="51"/>
        <v>6</v>
      </c>
      <c r="D799">
        <v>5.69</v>
      </c>
      <c r="G799">
        <f t="shared" si="49"/>
        <v>5.69</v>
      </c>
      <c r="I799">
        <v>3.65</v>
      </c>
      <c r="J799">
        <f t="shared" si="52"/>
        <v>2.0400000000000005</v>
      </c>
      <c r="L799">
        <v>-20</v>
      </c>
    </row>
    <row r="800" spans="1:12">
      <c r="A800" s="1">
        <v>31989</v>
      </c>
      <c r="B800" t="str">
        <f t="shared" si="50"/>
        <v/>
      </c>
      <c r="C800">
        <f t="shared" si="51"/>
        <v>7</v>
      </c>
      <c r="D800">
        <v>5.78</v>
      </c>
      <c r="G800">
        <f t="shared" si="49"/>
        <v>5.78</v>
      </c>
      <c r="I800">
        <v>3.93</v>
      </c>
      <c r="J800">
        <f t="shared" si="52"/>
        <v>1.85</v>
      </c>
      <c r="L800">
        <v>-20</v>
      </c>
    </row>
    <row r="801" spans="1:12">
      <c r="A801" s="1">
        <v>32020</v>
      </c>
      <c r="B801" t="str">
        <f t="shared" si="50"/>
        <v/>
      </c>
      <c r="C801">
        <f t="shared" si="51"/>
        <v>8</v>
      </c>
      <c r="D801">
        <v>6</v>
      </c>
      <c r="G801">
        <f t="shared" si="49"/>
        <v>6</v>
      </c>
      <c r="I801">
        <v>4.28</v>
      </c>
      <c r="J801">
        <f t="shared" si="52"/>
        <v>1.7199999999999998</v>
      </c>
      <c r="L801">
        <v>-20</v>
      </c>
    </row>
    <row r="802" spans="1:12">
      <c r="A802" s="1">
        <v>32050</v>
      </c>
      <c r="B802" t="str">
        <f t="shared" si="50"/>
        <v/>
      </c>
      <c r="C802">
        <f t="shared" si="51"/>
        <v>9</v>
      </c>
      <c r="D802">
        <v>6.32</v>
      </c>
      <c r="G802">
        <f t="shared" si="49"/>
        <v>6.32</v>
      </c>
      <c r="I802">
        <v>4.3600000000000003</v>
      </c>
      <c r="J802">
        <f t="shared" si="52"/>
        <v>1.96</v>
      </c>
      <c r="L802">
        <v>-20</v>
      </c>
    </row>
    <row r="803" spans="1:12">
      <c r="A803" s="1">
        <v>32081</v>
      </c>
      <c r="B803" t="str">
        <f t="shared" si="50"/>
        <v/>
      </c>
      <c r="C803">
        <f t="shared" si="51"/>
        <v>10</v>
      </c>
      <c r="D803">
        <v>6.4</v>
      </c>
      <c r="G803">
        <f t="shared" si="49"/>
        <v>6.4</v>
      </c>
      <c r="I803">
        <v>4.53</v>
      </c>
      <c r="J803">
        <f t="shared" si="52"/>
        <v>1.87</v>
      </c>
      <c r="L803">
        <v>-20</v>
      </c>
    </row>
    <row r="804" spans="1:12">
      <c r="A804" s="1">
        <v>32111</v>
      </c>
      <c r="B804" t="str">
        <f t="shared" si="50"/>
        <v/>
      </c>
      <c r="C804">
        <f t="shared" si="51"/>
        <v>11</v>
      </c>
      <c r="D804">
        <v>5.81</v>
      </c>
      <c r="G804">
        <f t="shared" si="49"/>
        <v>5.81</v>
      </c>
      <c r="I804">
        <v>4.53</v>
      </c>
      <c r="J804">
        <f t="shared" si="52"/>
        <v>1.2799999999999994</v>
      </c>
      <c r="L804">
        <v>-20</v>
      </c>
    </row>
    <row r="805" spans="1:12">
      <c r="A805" s="1">
        <v>32142</v>
      </c>
      <c r="B805" t="str">
        <f t="shared" si="50"/>
        <v/>
      </c>
      <c r="C805">
        <f t="shared" si="51"/>
        <v>12</v>
      </c>
      <c r="D805">
        <v>5.8</v>
      </c>
      <c r="G805">
        <f t="shared" si="49"/>
        <v>5.8</v>
      </c>
      <c r="I805">
        <v>4.43</v>
      </c>
      <c r="J805">
        <f t="shared" si="52"/>
        <v>1.37</v>
      </c>
      <c r="L805">
        <v>-20</v>
      </c>
    </row>
    <row r="806" spans="1:12">
      <c r="A806" s="1">
        <v>32173</v>
      </c>
      <c r="B806" t="str">
        <f t="shared" si="50"/>
        <v xml:space="preserve">  88</v>
      </c>
      <c r="C806">
        <f t="shared" si="51"/>
        <v>1</v>
      </c>
      <c r="D806">
        <v>5.9</v>
      </c>
      <c r="G806">
        <f t="shared" si="49"/>
        <v>5.9</v>
      </c>
      <c r="I806">
        <v>4.05</v>
      </c>
      <c r="J806">
        <f t="shared" si="52"/>
        <v>1.8500000000000005</v>
      </c>
      <c r="L806">
        <v>-20</v>
      </c>
    </row>
    <row r="807" spans="1:12">
      <c r="A807" s="1">
        <v>32202</v>
      </c>
      <c r="B807" t="str">
        <f t="shared" si="50"/>
        <v/>
      </c>
      <c r="C807">
        <f t="shared" si="51"/>
        <v>2</v>
      </c>
      <c r="D807">
        <v>5.69</v>
      </c>
      <c r="G807">
        <f t="shared" si="49"/>
        <v>5.69</v>
      </c>
      <c r="I807">
        <v>3.94</v>
      </c>
      <c r="J807">
        <f t="shared" si="52"/>
        <v>1.7500000000000004</v>
      </c>
      <c r="L807">
        <v>-20</v>
      </c>
    </row>
    <row r="808" spans="1:12">
      <c r="A808" s="1">
        <v>32233</v>
      </c>
      <c r="B808" t="str">
        <f t="shared" si="50"/>
        <v/>
      </c>
      <c r="C808">
        <f t="shared" si="51"/>
        <v>3</v>
      </c>
      <c r="D808">
        <v>5.69</v>
      </c>
      <c r="G808">
        <f t="shared" si="49"/>
        <v>5.69</v>
      </c>
      <c r="I808">
        <v>3.93</v>
      </c>
      <c r="J808">
        <f t="shared" si="52"/>
        <v>1.7600000000000002</v>
      </c>
      <c r="L808">
        <v>-20</v>
      </c>
    </row>
    <row r="809" spans="1:12">
      <c r="A809" s="1">
        <v>32263</v>
      </c>
      <c r="B809" t="str">
        <f t="shared" si="50"/>
        <v/>
      </c>
      <c r="C809">
        <f t="shared" si="51"/>
        <v>4</v>
      </c>
      <c r="D809">
        <v>5.92</v>
      </c>
      <c r="G809">
        <f t="shared" si="49"/>
        <v>5.92</v>
      </c>
      <c r="I809">
        <v>3.9</v>
      </c>
      <c r="J809">
        <f t="shared" si="52"/>
        <v>2.02</v>
      </c>
      <c r="L809">
        <v>-20</v>
      </c>
    </row>
    <row r="810" spans="1:12">
      <c r="A810" s="1">
        <v>32294</v>
      </c>
      <c r="B810" t="str">
        <f t="shared" si="50"/>
        <v/>
      </c>
      <c r="C810">
        <f t="shared" si="51"/>
        <v>5</v>
      </c>
      <c r="D810">
        <v>6.27</v>
      </c>
      <c r="G810">
        <f t="shared" si="49"/>
        <v>6.27</v>
      </c>
      <c r="I810">
        <v>3.89</v>
      </c>
      <c r="J810">
        <f t="shared" si="52"/>
        <v>2.3799999999999994</v>
      </c>
      <c r="L810">
        <v>-20</v>
      </c>
    </row>
    <row r="811" spans="1:12">
      <c r="A811" s="1">
        <v>32324</v>
      </c>
      <c r="B811" t="str">
        <f t="shared" si="50"/>
        <v/>
      </c>
      <c r="C811">
        <f t="shared" si="51"/>
        <v>6</v>
      </c>
      <c r="D811">
        <v>6.5</v>
      </c>
      <c r="G811">
        <f t="shared" si="49"/>
        <v>6.5</v>
      </c>
      <c r="I811">
        <v>3.96</v>
      </c>
      <c r="J811">
        <f t="shared" si="52"/>
        <v>2.54</v>
      </c>
      <c r="L811">
        <v>-20</v>
      </c>
    </row>
    <row r="812" spans="1:12">
      <c r="A812" s="1">
        <v>32355</v>
      </c>
      <c r="B812" t="str">
        <f t="shared" si="50"/>
        <v/>
      </c>
      <c r="C812">
        <f t="shared" si="51"/>
        <v>7</v>
      </c>
      <c r="D812">
        <v>6.73</v>
      </c>
      <c r="G812">
        <f t="shared" si="49"/>
        <v>6.73</v>
      </c>
      <c r="I812">
        <v>4.13</v>
      </c>
      <c r="J812">
        <f t="shared" si="52"/>
        <v>2.6000000000000005</v>
      </c>
      <c r="L812">
        <v>-20</v>
      </c>
    </row>
    <row r="813" spans="1:12">
      <c r="A813" s="1">
        <v>32386</v>
      </c>
      <c r="B813" t="str">
        <f t="shared" si="50"/>
        <v/>
      </c>
      <c r="C813">
        <f t="shared" si="51"/>
        <v>8</v>
      </c>
      <c r="D813">
        <v>7.02</v>
      </c>
      <c r="G813">
        <f t="shared" si="49"/>
        <v>7.02</v>
      </c>
      <c r="I813">
        <v>4.0199999999999996</v>
      </c>
      <c r="J813">
        <f t="shared" si="52"/>
        <v>3</v>
      </c>
      <c r="L813">
        <v>-20</v>
      </c>
    </row>
    <row r="814" spans="1:12">
      <c r="A814" s="1">
        <v>32416</v>
      </c>
      <c r="B814" t="str">
        <f t="shared" si="50"/>
        <v/>
      </c>
      <c r="C814">
        <f t="shared" si="51"/>
        <v>9</v>
      </c>
      <c r="D814">
        <v>7.23</v>
      </c>
      <c r="G814">
        <f t="shared" si="49"/>
        <v>7.23</v>
      </c>
      <c r="I814">
        <v>4.17</v>
      </c>
      <c r="J814">
        <f t="shared" si="52"/>
        <v>3.0600000000000005</v>
      </c>
      <c r="L814">
        <v>-20</v>
      </c>
    </row>
    <row r="815" spans="1:12">
      <c r="A815" s="1">
        <v>32447</v>
      </c>
      <c r="B815" t="str">
        <f t="shared" si="50"/>
        <v/>
      </c>
      <c r="C815">
        <f t="shared" si="51"/>
        <v>10</v>
      </c>
      <c r="D815">
        <v>7.34</v>
      </c>
      <c r="G815">
        <f t="shared" si="49"/>
        <v>7.34</v>
      </c>
      <c r="I815">
        <v>4.25</v>
      </c>
      <c r="J815">
        <f t="shared" si="52"/>
        <v>3.09</v>
      </c>
      <c r="L815">
        <v>-20</v>
      </c>
    </row>
    <row r="816" spans="1:12">
      <c r="A816" s="1">
        <v>32477</v>
      </c>
      <c r="B816" t="str">
        <f t="shared" si="50"/>
        <v/>
      </c>
      <c r="C816">
        <f t="shared" si="51"/>
        <v>11</v>
      </c>
      <c r="D816">
        <v>7.68</v>
      </c>
      <c r="G816">
        <f t="shared" si="49"/>
        <v>7.68</v>
      </c>
      <c r="I816">
        <v>4.25</v>
      </c>
      <c r="J816">
        <f t="shared" si="52"/>
        <v>3.4299999999999997</v>
      </c>
      <c r="L816">
        <v>-20</v>
      </c>
    </row>
    <row r="817" spans="1:12">
      <c r="A817" s="1">
        <v>32508</v>
      </c>
      <c r="B817" t="str">
        <f t="shared" si="50"/>
        <v/>
      </c>
      <c r="C817">
        <f t="shared" si="51"/>
        <v>12</v>
      </c>
      <c r="D817">
        <v>8.09</v>
      </c>
      <c r="G817">
        <f t="shared" si="49"/>
        <v>8.09</v>
      </c>
      <c r="I817">
        <v>4.42</v>
      </c>
      <c r="J817">
        <f t="shared" si="52"/>
        <v>3.67</v>
      </c>
      <c r="L817">
        <v>-20</v>
      </c>
    </row>
    <row r="818" spans="1:12">
      <c r="A818" s="1">
        <v>32539</v>
      </c>
      <c r="B818" t="str">
        <f t="shared" si="50"/>
        <v xml:space="preserve">  89</v>
      </c>
      <c r="C818">
        <f t="shared" si="51"/>
        <v>1</v>
      </c>
      <c r="D818">
        <v>8.2899999999999991</v>
      </c>
      <c r="G818">
        <f t="shared" si="49"/>
        <v>8.2899999999999991</v>
      </c>
      <c r="I818">
        <v>4.67</v>
      </c>
      <c r="J818">
        <f t="shared" si="52"/>
        <v>3.6199999999999992</v>
      </c>
      <c r="L818">
        <v>-20</v>
      </c>
    </row>
    <row r="819" spans="1:12">
      <c r="A819" s="1">
        <v>32567</v>
      </c>
      <c r="B819" t="str">
        <f t="shared" si="50"/>
        <v/>
      </c>
      <c r="C819">
        <f t="shared" si="51"/>
        <v>2</v>
      </c>
      <c r="D819">
        <v>8.48</v>
      </c>
      <c r="G819">
        <f t="shared" si="49"/>
        <v>8.48</v>
      </c>
      <c r="I819">
        <v>4.83</v>
      </c>
      <c r="J819">
        <f t="shared" si="52"/>
        <v>3.6500000000000004</v>
      </c>
      <c r="L819">
        <v>-20</v>
      </c>
    </row>
    <row r="820" spans="1:12">
      <c r="A820" s="1">
        <v>32598</v>
      </c>
      <c r="B820" t="str">
        <f t="shared" si="50"/>
        <v/>
      </c>
      <c r="C820">
        <f t="shared" si="51"/>
        <v>3</v>
      </c>
      <c r="D820">
        <v>8.83</v>
      </c>
      <c r="G820">
        <f t="shared" si="49"/>
        <v>8.83</v>
      </c>
      <c r="I820">
        <v>4.9800000000000004</v>
      </c>
      <c r="J820">
        <f t="shared" si="52"/>
        <v>3.8499999999999996</v>
      </c>
      <c r="L820">
        <v>-20</v>
      </c>
    </row>
    <row r="821" spans="1:12">
      <c r="A821" s="1">
        <v>32628</v>
      </c>
      <c r="B821" t="str">
        <f t="shared" si="50"/>
        <v/>
      </c>
      <c r="C821">
        <f t="shared" si="51"/>
        <v>4</v>
      </c>
      <c r="D821">
        <v>8.6999999999999993</v>
      </c>
      <c r="G821">
        <f t="shared" si="49"/>
        <v>8.6999999999999993</v>
      </c>
      <c r="I821">
        <v>5.12</v>
      </c>
      <c r="J821">
        <f t="shared" si="52"/>
        <v>3.5799999999999992</v>
      </c>
      <c r="L821">
        <v>-20</v>
      </c>
    </row>
    <row r="822" spans="1:12">
      <c r="A822" s="1">
        <v>32659</v>
      </c>
      <c r="B822" t="str">
        <f t="shared" si="50"/>
        <v/>
      </c>
      <c r="C822">
        <f t="shared" si="51"/>
        <v>5</v>
      </c>
      <c r="D822">
        <v>8.4</v>
      </c>
      <c r="G822">
        <f t="shared" si="49"/>
        <v>8.4</v>
      </c>
      <c r="I822">
        <v>5.36</v>
      </c>
      <c r="J822">
        <f t="shared" si="52"/>
        <v>3.04</v>
      </c>
      <c r="L822">
        <v>-20</v>
      </c>
    </row>
    <row r="823" spans="1:12">
      <c r="A823" s="1">
        <v>32689</v>
      </c>
      <c r="B823" t="str">
        <f t="shared" si="50"/>
        <v/>
      </c>
      <c r="C823">
        <f t="shared" si="51"/>
        <v>6</v>
      </c>
      <c r="D823">
        <v>8.2200000000000006</v>
      </c>
      <c r="G823">
        <f t="shared" si="49"/>
        <v>8.2200000000000006</v>
      </c>
      <c r="I823">
        <v>5.17</v>
      </c>
      <c r="J823">
        <f t="shared" si="52"/>
        <v>3.0500000000000007</v>
      </c>
      <c r="L823">
        <v>-20</v>
      </c>
    </row>
    <row r="824" spans="1:12">
      <c r="A824" s="1">
        <v>32720</v>
      </c>
      <c r="B824" t="str">
        <f t="shared" si="50"/>
        <v/>
      </c>
      <c r="C824">
        <f t="shared" si="51"/>
        <v>7</v>
      </c>
      <c r="D824">
        <v>7.92</v>
      </c>
      <c r="G824">
        <f t="shared" si="49"/>
        <v>7.92</v>
      </c>
      <c r="I824">
        <v>4.9800000000000004</v>
      </c>
      <c r="J824">
        <f t="shared" si="52"/>
        <v>2.9399999999999995</v>
      </c>
      <c r="L824">
        <v>-20</v>
      </c>
    </row>
    <row r="825" spans="1:12">
      <c r="A825" s="1">
        <v>32751</v>
      </c>
      <c r="B825" t="str">
        <f t="shared" si="50"/>
        <v/>
      </c>
      <c r="C825">
        <f t="shared" si="51"/>
        <v>8</v>
      </c>
      <c r="D825">
        <v>7.91</v>
      </c>
      <c r="G825">
        <f t="shared" si="49"/>
        <v>7.91</v>
      </c>
      <c r="I825">
        <v>4.71</v>
      </c>
      <c r="J825">
        <f t="shared" si="52"/>
        <v>3.2</v>
      </c>
      <c r="L825">
        <v>-20</v>
      </c>
    </row>
    <row r="826" spans="1:12">
      <c r="A826" s="1">
        <v>32781</v>
      </c>
      <c r="B826" t="str">
        <f t="shared" si="50"/>
        <v/>
      </c>
      <c r="C826">
        <f t="shared" si="51"/>
        <v>9</v>
      </c>
      <c r="D826">
        <v>7.72</v>
      </c>
      <c r="G826">
        <f t="shared" si="49"/>
        <v>7.72</v>
      </c>
      <c r="I826">
        <v>4.34</v>
      </c>
      <c r="J826">
        <f t="shared" si="52"/>
        <v>3.38</v>
      </c>
      <c r="L826">
        <v>-20</v>
      </c>
    </row>
    <row r="827" spans="1:12">
      <c r="A827" s="1">
        <v>32812</v>
      </c>
      <c r="B827" t="str">
        <f t="shared" si="50"/>
        <v/>
      </c>
      <c r="C827">
        <f t="shared" si="51"/>
        <v>10</v>
      </c>
      <c r="D827">
        <v>7.59</v>
      </c>
      <c r="G827">
        <f t="shared" ref="G827:G890" si="53">D827</f>
        <v>7.59</v>
      </c>
      <c r="I827">
        <v>4.49</v>
      </c>
      <c r="J827">
        <f t="shared" si="52"/>
        <v>3.0999999999999996</v>
      </c>
      <c r="L827">
        <v>-20</v>
      </c>
    </row>
    <row r="828" spans="1:12">
      <c r="A828" s="1">
        <v>32842</v>
      </c>
      <c r="B828" t="str">
        <f t="shared" si="50"/>
        <v/>
      </c>
      <c r="C828">
        <f t="shared" si="51"/>
        <v>11</v>
      </c>
      <c r="D828">
        <v>7.67</v>
      </c>
      <c r="G828">
        <f t="shared" si="53"/>
        <v>7.67</v>
      </c>
      <c r="I828">
        <v>4.66</v>
      </c>
      <c r="J828">
        <f t="shared" si="52"/>
        <v>3.01</v>
      </c>
      <c r="L828">
        <v>-20</v>
      </c>
    </row>
    <row r="829" spans="1:12">
      <c r="A829" s="1">
        <v>32873</v>
      </c>
      <c r="B829" t="str">
        <f t="shared" si="50"/>
        <v/>
      </c>
      <c r="C829">
        <f t="shared" si="51"/>
        <v>12</v>
      </c>
      <c r="D829">
        <v>7.64</v>
      </c>
      <c r="G829">
        <f t="shared" si="53"/>
        <v>7.64</v>
      </c>
      <c r="I829">
        <v>4.6500000000000004</v>
      </c>
      <c r="J829">
        <f t="shared" si="52"/>
        <v>2.9899999999999993</v>
      </c>
      <c r="L829">
        <v>-20</v>
      </c>
    </row>
    <row r="830" spans="1:12">
      <c r="A830" s="1">
        <v>32904</v>
      </c>
      <c r="B830" t="str">
        <f t="shared" si="50"/>
        <v xml:space="preserve">  90</v>
      </c>
      <c r="C830">
        <f t="shared" si="51"/>
        <v>1</v>
      </c>
      <c r="D830">
        <v>7.64</v>
      </c>
      <c r="G830">
        <f t="shared" si="53"/>
        <v>7.64</v>
      </c>
      <c r="I830">
        <v>5.2</v>
      </c>
      <c r="J830">
        <f t="shared" si="52"/>
        <v>2.4399999999999995</v>
      </c>
      <c r="L830">
        <v>-20</v>
      </c>
    </row>
    <row r="831" spans="1:12">
      <c r="A831" s="1">
        <v>32932</v>
      </c>
      <c r="B831" t="str">
        <f t="shared" si="50"/>
        <v/>
      </c>
      <c r="C831">
        <f t="shared" si="51"/>
        <v>2</v>
      </c>
      <c r="D831">
        <v>7.76</v>
      </c>
      <c r="G831">
        <f t="shared" si="53"/>
        <v>7.76</v>
      </c>
      <c r="I831">
        <v>5.26</v>
      </c>
      <c r="J831">
        <f t="shared" si="52"/>
        <v>2.5</v>
      </c>
      <c r="L831">
        <v>-20</v>
      </c>
    </row>
    <row r="832" spans="1:12">
      <c r="A832" s="1">
        <v>32963</v>
      </c>
      <c r="B832" t="str">
        <f t="shared" si="50"/>
        <v/>
      </c>
      <c r="C832">
        <f t="shared" si="51"/>
        <v>3</v>
      </c>
      <c r="D832">
        <v>7.87</v>
      </c>
      <c r="G832">
        <f t="shared" si="53"/>
        <v>7.87</v>
      </c>
      <c r="I832">
        <v>5.23</v>
      </c>
      <c r="J832">
        <f t="shared" si="52"/>
        <v>2.6399999999999997</v>
      </c>
      <c r="L832">
        <v>-20</v>
      </c>
    </row>
    <row r="833" spans="1:12">
      <c r="A833" s="1">
        <v>32993</v>
      </c>
      <c r="B833" t="str">
        <f t="shared" si="50"/>
        <v/>
      </c>
      <c r="C833">
        <f t="shared" si="51"/>
        <v>4</v>
      </c>
      <c r="D833">
        <v>7.78</v>
      </c>
      <c r="G833">
        <f t="shared" si="53"/>
        <v>7.78</v>
      </c>
      <c r="I833">
        <v>4.71</v>
      </c>
      <c r="J833">
        <f t="shared" si="52"/>
        <v>3.0700000000000003</v>
      </c>
      <c r="L833">
        <v>-20</v>
      </c>
    </row>
    <row r="834" spans="1:12">
      <c r="A834" s="1">
        <v>33024</v>
      </c>
      <c r="B834" t="str">
        <f t="shared" si="50"/>
        <v/>
      </c>
      <c r="C834">
        <f t="shared" si="51"/>
        <v>5</v>
      </c>
      <c r="D834">
        <v>7.78</v>
      </c>
      <c r="G834">
        <f t="shared" si="53"/>
        <v>7.78</v>
      </c>
      <c r="I834">
        <v>4.3600000000000003</v>
      </c>
      <c r="J834">
        <f t="shared" si="52"/>
        <v>3.42</v>
      </c>
      <c r="L834">
        <v>-20</v>
      </c>
    </row>
    <row r="835" spans="1:12">
      <c r="A835" s="1">
        <v>33054</v>
      </c>
      <c r="B835" t="str">
        <f t="shared" ref="B835:B898" si="54">IF(C835=1,"  "&amp;YEAR(A835)-1900,"")</f>
        <v/>
      </c>
      <c r="C835">
        <f t="shared" ref="C835:C898" si="55">MONTH(A835)</f>
        <v>6</v>
      </c>
      <c r="D835">
        <v>7.74</v>
      </c>
      <c r="G835">
        <f t="shared" si="53"/>
        <v>7.74</v>
      </c>
      <c r="I835">
        <v>4.67</v>
      </c>
      <c r="J835">
        <f t="shared" si="52"/>
        <v>3.0700000000000003</v>
      </c>
      <c r="L835">
        <v>-20</v>
      </c>
    </row>
    <row r="836" spans="1:12">
      <c r="A836" s="1">
        <v>33085</v>
      </c>
      <c r="B836" t="str">
        <f t="shared" si="54"/>
        <v/>
      </c>
      <c r="C836">
        <f t="shared" si="55"/>
        <v>7</v>
      </c>
      <c r="D836">
        <v>7.66</v>
      </c>
      <c r="G836">
        <f t="shared" si="53"/>
        <v>7.66</v>
      </c>
      <c r="I836">
        <v>4.82</v>
      </c>
      <c r="J836">
        <f t="shared" si="52"/>
        <v>2.84</v>
      </c>
      <c r="L836">
        <v>-20</v>
      </c>
    </row>
    <row r="837" spans="1:12">
      <c r="A837" s="1">
        <v>33116</v>
      </c>
      <c r="B837" t="str">
        <f t="shared" si="54"/>
        <v/>
      </c>
      <c r="C837">
        <f t="shared" si="55"/>
        <v>8</v>
      </c>
      <c r="D837">
        <v>7.44</v>
      </c>
      <c r="G837">
        <f t="shared" si="53"/>
        <v>7.44</v>
      </c>
      <c r="I837">
        <v>5.62</v>
      </c>
      <c r="J837">
        <f t="shared" si="52"/>
        <v>1.8200000000000003</v>
      </c>
      <c r="L837">
        <v>18</v>
      </c>
    </row>
    <row r="838" spans="1:12">
      <c r="A838" s="1">
        <v>33146</v>
      </c>
      <c r="B838" t="str">
        <f t="shared" si="54"/>
        <v/>
      </c>
      <c r="C838">
        <f t="shared" si="55"/>
        <v>9</v>
      </c>
      <c r="D838">
        <v>7.38</v>
      </c>
      <c r="G838">
        <f t="shared" si="53"/>
        <v>7.38</v>
      </c>
      <c r="I838">
        <v>6.16</v>
      </c>
      <c r="J838">
        <f t="shared" si="52"/>
        <v>1.2199999999999998</v>
      </c>
      <c r="L838">
        <v>18</v>
      </c>
    </row>
    <row r="839" spans="1:12">
      <c r="A839" s="1">
        <v>33177</v>
      </c>
      <c r="B839" t="str">
        <f t="shared" si="54"/>
        <v/>
      </c>
      <c r="C839">
        <f t="shared" si="55"/>
        <v>10</v>
      </c>
      <c r="D839">
        <v>7.19</v>
      </c>
      <c r="G839">
        <f t="shared" si="53"/>
        <v>7.19</v>
      </c>
      <c r="I839">
        <v>6.29</v>
      </c>
      <c r="J839">
        <f t="shared" si="52"/>
        <v>0.90000000000000036</v>
      </c>
      <c r="L839">
        <v>18</v>
      </c>
    </row>
    <row r="840" spans="1:12">
      <c r="A840" s="1">
        <v>33207</v>
      </c>
      <c r="B840" t="str">
        <f t="shared" si="54"/>
        <v/>
      </c>
      <c r="C840">
        <f t="shared" si="55"/>
        <v>11</v>
      </c>
      <c r="D840">
        <v>7.07</v>
      </c>
      <c r="G840">
        <f t="shared" si="53"/>
        <v>7.07</v>
      </c>
      <c r="I840">
        <v>6.27</v>
      </c>
      <c r="J840">
        <f t="shared" si="52"/>
        <v>0.80000000000000071</v>
      </c>
      <c r="L840">
        <v>18</v>
      </c>
    </row>
    <row r="841" spans="1:12">
      <c r="A841" s="1">
        <v>33238</v>
      </c>
      <c r="B841" t="str">
        <f t="shared" si="54"/>
        <v/>
      </c>
      <c r="C841">
        <f t="shared" si="55"/>
        <v>12</v>
      </c>
      <c r="D841">
        <v>6.81</v>
      </c>
      <c r="G841">
        <f t="shared" si="53"/>
        <v>6.81</v>
      </c>
      <c r="I841">
        <v>6.11</v>
      </c>
      <c r="J841">
        <f t="shared" si="52"/>
        <v>0.69999999999999929</v>
      </c>
      <c r="L841">
        <v>18</v>
      </c>
    </row>
    <row r="842" spans="1:12">
      <c r="A842" s="1">
        <v>33269</v>
      </c>
      <c r="B842" t="str">
        <f t="shared" si="54"/>
        <v xml:space="preserve">  91</v>
      </c>
      <c r="C842">
        <f t="shared" si="55"/>
        <v>1</v>
      </c>
      <c r="D842">
        <v>6.3</v>
      </c>
      <c r="G842">
        <f t="shared" si="53"/>
        <v>6.3</v>
      </c>
      <c r="I842">
        <v>5.65</v>
      </c>
      <c r="J842">
        <f t="shared" si="52"/>
        <v>0.64999999999999947</v>
      </c>
      <c r="L842">
        <v>18</v>
      </c>
    </row>
    <row r="843" spans="1:12">
      <c r="A843" s="1">
        <v>33297</v>
      </c>
      <c r="B843" t="str">
        <f t="shared" si="54"/>
        <v/>
      </c>
      <c r="C843">
        <f t="shared" si="55"/>
        <v>2</v>
      </c>
      <c r="D843">
        <v>5.95</v>
      </c>
      <c r="G843">
        <f t="shared" si="53"/>
        <v>5.95</v>
      </c>
      <c r="I843">
        <v>5.31</v>
      </c>
      <c r="J843">
        <f t="shared" si="52"/>
        <v>0.64000000000000057</v>
      </c>
      <c r="L843">
        <v>18</v>
      </c>
    </row>
    <row r="844" spans="1:12">
      <c r="A844" s="1">
        <v>33328</v>
      </c>
      <c r="B844" t="str">
        <f t="shared" si="54"/>
        <v/>
      </c>
      <c r="C844">
        <f t="shared" si="55"/>
        <v>3</v>
      </c>
      <c r="D844">
        <v>5.91</v>
      </c>
      <c r="G844">
        <f t="shared" si="53"/>
        <v>5.91</v>
      </c>
      <c r="I844">
        <v>4.9000000000000004</v>
      </c>
      <c r="J844">
        <f t="shared" si="52"/>
        <v>1.0099999999999998</v>
      </c>
      <c r="L844">
        <v>18</v>
      </c>
    </row>
    <row r="845" spans="1:12">
      <c r="A845" s="1">
        <v>33358</v>
      </c>
      <c r="B845" t="str">
        <f t="shared" si="54"/>
        <v/>
      </c>
      <c r="C845">
        <f t="shared" si="55"/>
        <v>4</v>
      </c>
      <c r="D845">
        <v>5.67</v>
      </c>
      <c r="G845">
        <f t="shared" si="53"/>
        <v>5.67</v>
      </c>
      <c r="I845">
        <v>4.8899999999999997</v>
      </c>
      <c r="J845">
        <f t="shared" si="52"/>
        <v>0.78000000000000025</v>
      </c>
      <c r="L845">
        <v>-20</v>
      </c>
    </row>
    <row r="846" spans="1:12">
      <c r="A846" s="1">
        <v>33389</v>
      </c>
      <c r="B846" t="str">
        <f t="shared" si="54"/>
        <v/>
      </c>
      <c r="C846">
        <f t="shared" si="55"/>
        <v>5</v>
      </c>
      <c r="D846">
        <v>5.51</v>
      </c>
      <c r="G846">
        <f t="shared" si="53"/>
        <v>5.51</v>
      </c>
      <c r="I846">
        <v>4.95</v>
      </c>
      <c r="J846">
        <f t="shared" si="52"/>
        <v>0.55999999999999961</v>
      </c>
      <c r="L846">
        <v>-20</v>
      </c>
    </row>
    <row r="847" spans="1:12">
      <c r="A847" s="1">
        <v>33419</v>
      </c>
      <c r="B847" t="str">
        <f t="shared" si="54"/>
        <v/>
      </c>
      <c r="C847">
        <f t="shared" si="55"/>
        <v>6</v>
      </c>
      <c r="D847">
        <v>5.6</v>
      </c>
      <c r="G847">
        <f t="shared" si="53"/>
        <v>5.6</v>
      </c>
      <c r="I847">
        <v>4.7</v>
      </c>
      <c r="J847">
        <f t="shared" ref="J847:J910" si="56">G847-I847</f>
        <v>0.89999999999999947</v>
      </c>
      <c r="L847">
        <v>-20</v>
      </c>
    </row>
    <row r="848" spans="1:12">
      <c r="A848" s="1">
        <v>33450</v>
      </c>
      <c r="B848" t="str">
        <f t="shared" si="54"/>
        <v/>
      </c>
      <c r="C848">
        <f t="shared" si="55"/>
        <v>7</v>
      </c>
      <c r="D848">
        <v>5.58</v>
      </c>
      <c r="G848">
        <f t="shared" si="53"/>
        <v>5.58</v>
      </c>
      <c r="I848">
        <v>4.45</v>
      </c>
      <c r="J848">
        <f t="shared" si="56"/>
        <v>1.1299999999999999</v>
      </c>
      <c r="L848">
        <v>-20</v>
      </c>
    </row>
    <row r="849" spans="1:12">
      <c r="A849" s="1">
        <v>33481</v>
      </c>
      <c r="B849" t="str">
        <f t="shared" si="54"/>
        <v/>
      </c>
      <c r="C849">
        <f t="shared" si="55"/>
        <v>8</v>
      </c>
      <c r="D849">
        <v>5.39</v>
      </c>
      <c r="G849">
        <f t="shared" si="53"/>
        <v>5.39</v>
      </c>
      <c r="I849">
        <v>3.8</v>
      </c>
      <c r="J849">
        <f t="shared" si="56"/>
        <v>1.5899999999999999</v>
      </c>
      <c r="L849">
        <v>-20</v>
      </c>
    </row>
    <row r="850" spans="1:12">
      <c r="A850" s="1">
        <v>33511</v>
      </c>
      <c r="B850" t="str">
        <f t="shared" si="54"/>
        <v/>
      </c>
      <c r="C850">
        <f t="shared" si="55"/>
        <v>9</v>
      </c>
      <c r="D850">
        <v>5.25</v>
      </c>
      <c r="G850">
        <f t="shared" si="53"/>
        <v>5.25</v>
      </c>
      <c r="I850">
        <v>3.39</v>
      </c>
      <c r="J850">
        <f t="shared" si="56"/>
        <v>1.8599999999999999</v>
      </c>
      <c r="L850">
        <v>-20</v>
      </c>
    </row>
    <row r="851" spans="1:12">
      <c r="A851" s="1">
        <v>33542</v>
      </c>
      <c r="B851" t="str">
        <f t="shared" si="54"/>
        <v/>
      </c>
      <c r="C851">
        <f t="shared" si="55"/>
        <v>10</v>
      </c>
      <c r="D851">
        <v>5.03</v>
      </c>
      <c r="G851">
        <f t="shared" si="53"/>
        <v>5.03</v>
      </c>
      <c r="I851">
        <v>2.92</v>
      </c>
      <c r="J851">
        <f t="shared" si="56"/>
        <v>2.1100000000000003</v>
      </c>
      <c r="L851">
        <v>-20</v>
      </c>
    </row>
    <row r="852" spans="1:12">
      <c r="A852" s="1">
        <v>33572</v>
      </c>
      <c r="B852" t="str">
        <f t="shared" si="54"/>
        <v/>
      </c>
      <c r="C852">
        <f t="shared" si="55"/>
        <v>11</v>
      </c>
      <c r="D852">
        <v>4.5999999999999996</v>
      </c>
      <c r="G852">
        <f t="shared" si="53"/>
        <v>4.5999999999999996</v>
      </c>
      <c r="I852">
        <v>2.99</v>
      </c>
      <c r="J852">
        <f t="shared" si="56"/>
        <v>1.6099999999999994</v>
      </c>
      <c r="L852">
        <v>-20</v>
      </c>
    </row>
    <row r="853" spans="1:12">
      <c r="A853" s="1">
        <v>33603</v>
      </c>
      <c r="B853" t="str">
        <f t="shared" si="54"/>
        <v/>
      </c>
      <c r="C853">
        <f t="shared" si="55"/>
        <v>12</v>
      </c>
      <c r="D853">
        <v>4.12</v>
      </c>
      <c r="G853">
        <f t="shared" si="53"/>
        <v>4.12</v>
      </c>
      <c r="I853">
        <v>3.06</v>
      </c>
      <c r="J853">
        <f t="shared" si="56"/>
        <v>1.06</v>
      </c>
      <c r="L853">
        <v>-20</v>
      </c>
    </row>
    <row r="854" spans="1:12">
      <c r="A854" s="1">
        <v>33634</v>
      </c>
      <c r="B854" t="str">
        <f t="shared" si="54"/>
        <v xml:space="preserve">  92</v>
      </c>
      <c r="C854">
        <f t="shared" si="55"/>
        <v>1</v>
      </c>
      <c r="D854">
        <v>3.84</v>
      </c>
      <c r="G854">
        <f t="shared" si="53"/>
        <v>3.84</v>
      </c>
      <c r="I854">
        <v>2.6</v>
      </c>
      <c r="J854">
        <f t="shared" si="56"/>
        <v>1.2399999999999998</v>
      </c>
      <c r="L854">
        <v>-20</v>
      </c>
    </row>
    <row r="855" spans="1:12">
      <c r="A855" s="1">
        <v>33663</v>
      </c>
      <c r="B855" t="str">
        <f t="shared" si="54"/>
        <v/>
      </c>
      <c r="C855">
        <f t="shared" si="55"/>
        <v>2</v>
      </c>
      <c r="D855">
        <v>3.84</v>
      </c>
      <c r="G855">
        <f t="shared" si="53"/>
        <v>3.84</v>
      </c>
      <c r="I855">
        <v>2.82</v>
      </c>
      <c r="J855">
        <f t="shared" si="56"/>
        <v>1.02</v>
      </c>
      <c r="L855">
        <v>-20</v>
      </c>
    </row>
    <row r="856" spans="1:12">
      <c r="A856" s="1">
        <v>33694</v>
      </c>
      <c r="B856" t="str">
        <f t="shared" si="54"/>
        <v/>
      </c>
      <c r="C856">
        <f t="shared" si="55"/>
        <v>3</v>
      </c>
      <c r="D856">
        <v>4.05</v>
      </c>
      <c r="G856">
        <f t="shared" si="53"/>
        <v>4.05</v>
      </c>
      <c r="I856">
        <v>3.19</v>
      </c>
      <c r="J856">
        <f t="shared" si="56"/>
        <v>0.85999999999999988</v>
      </c>
      <c r="L856">
        <v>-20</v>
      </c>
    </row>
    <row r="857" spans="1:12">
      <c r="A857" s="1">
        <v>33724</v>
      </c>
      <c r="B857" t="str">
        <f t="shared" si="54"/>
        <v/>
      </c>
      <c r="C857">
        <f t="shared" si="55"/>
        <v>4</v>
      </c>
      <c r="D857">
        <v>3.81</v>
      </c>
      <c r="G857">
        <f t="shared" si="53"/>
        <v>3.81</v>
      </c>
      <c r="I857">
        <v>3.18</v>
      </c>
      <c r="J857">
        <f t="shared" si="56"/>
        <v>0.62999999999999989</v>
      </c>
      <c r="L857">
        <v>-20</v>
      </c>
    </row>
    <row r="858" spans="1:12">
      <c r="A858" s="1">
        <v>33755</v>
      </c>
      <c r="B858" t="str">
        <f t="shared" si="54"/>
        <v/>
      </c>
      <c r="C858">
        <f t="shared" si="55"/>
        <v>5</v>
      </c>
      <c r="D858">
        <v>3.66</v>
      </c>
      <c r="G858">
        <f t="shared" si="53"/>
        <v>3.66</v>
      </c>
      <c r="I858">
        <v>3.02</v>
      </c>
      <c r="J858">
        <f t="shared" si="56"/>
        <v>0.64000000000000012</v>
      </c>
      <c r="L858">
        <v>-20</v>
      </c>
    </row>
    <row r="859" spans="1:12">
      <c r="A859" s="1">
        <v>33785</v>
      </c>
      <c r="B859" t="str">
        <f t="shared" si="54"/>
        <v/>
      </c>
      <c r="C859">
        <f t="shared" si="55"/>
        <v>6</v>
      </c>
      <c r="D859">
        <v>3.7</v>
      </c>
      <c r="G859">
        <f t="shared" si="53"/>
        <v>3.7</v>
      </c>
      <c r="I859">
        <v>3.09</v>
      </c>
      <c r="J859">
        <f t="shared" si="56"/>
        <v>0.61000000000000032</v>
      </c>
      <c r="L859">
        <v>-20</v>
      </c>
    </row>
    <row r="860" spans="1:12">
      <c r="A860" s="1">
        <v>33816</v>
      </c>
      <c r="B860" t="str">
        <f t="shared" si="54"/>
        <v/>
      </c>
      <c r="C860">
        <f t="shared" si="55"/>
        <v>7</v>
      </c>
      <c r="D860">
        <v>3.28</v>
      </c>
      <c r="G860">
        <f t="shared" si="53"/>
        <v>3.28</v>
      </c>
      <c r="I860">
        <v>3.16</v>
      </c>
      <c r="J860">
        <f t="shared" si="56"/>
        <v>0.11999999999999966</v>
      </c>
      <c r="L860">
        <v>-20</v>
      </c>
    </row>
    <row r="861" spans="1:12">
      <c r="A861" s="1">
        <v>33847</v>
      </c>
      <c r="B861" t="str">
        <f t="shared" si="54"/>
        <v/>
      </c>
      <c r="C861">
        <f t="shared" si="55"/>
        <v>8</v>
      </c>
      <c r="D861">
        <v>3.14</v>
      </c>
      <c r="G861">
        <f t="shared" si="53"/>
        <v>3.14</v>
      </c>
      <c r="I861">
        <v>3.15</v>
      </c>
      <c r="J861">
        <f t="shared" si="56"/>
        <v>-9.9999999999997868E-3</v>
      </c>
      <c r="L861">
        <v>-20</v>
      </c>
    </row>
    <row r="862" spans="1:12">
      <c r="A862" s="1">
        <v>33877</v>
      </c>
      <c r="B862" t="str">
        <f t="shared" si="54"/>
        <v/>
      </c>
      <c r="C862">
        <f t="shared" si="55"/>
        <v>9</v>
      </c>
      <c r="D862">
        <v>2.97</v>
      </c>
      <c r="G862">
        <f t="shared" si="53"/>
        <v>2.97</v>
      </c>
      <c r="I862">
        <v>2.99</v>
      </c>
      <c r="J862">
        <f t="shared" si="56"/>
        <v>-2.0000000000000018E-2</v>
      </c>
      <c r="L862">
        <v>-20</v>
      </c>
    </row>
    <row r="863" spans="1:12">
      <c r="A863" s="1">
        <v>33908</v>
      </c>
      <c r="B863" t="str">
        <f t="shared" si="54"/>
        <v/>
      </c>
      <c r="C863">
        <f t="shared" si="55"/>
        <v>10</v>
      </c>
      <c r="D863">
        <v>2.84</v>
      </c>
      <c r="G863">
        <f t="shared" si="53"/>
        <v>2.84</v>
      </c>
      <c r="I863">
        <v>3.2</v>
      </c>
      <c r="J863">
        <f t="shared" si="56"/>
        <v>-0.36000000000000032</v>
      </c>
      <c r="L863">
        <v>-20</v>
      </c>
    </row>
    <row r="864" spans="1:12">
      <c r="A864" s="1">
        <v>33938</v>
      </c>
      <c r="B864" t="str">
        <f t="shared" si="54"/>
        <v/>
      </c>
      <c r="C864">
        <f t="shared" si="55"/>
        <v>11</v>
      </c>
      <c r="D864">
        <v>3.14</v>
      </c>
      <c r="G864">
        <f t="shared" si="53"/>
        <v>3.14</v>
      </c>
      <c r="I864">
        <v>3.05</v>
      </c>
      <c r="J864">
        <f t="shared" si="56"/>
        <v>9.0000000000000302E-2</v>
      </c>
      <c r="L864">
        <v>-20</v>
      </c>
    </row>
    <row r="865" spans="1:12">
      <c r="A865" s="1">
        <v>33969</v>
      </c>
      <c r="B865" t="str">
        <f t="shared" si="54"/>
        <v/>
      </c>
      <c r="C865">
        <f t="shared" si="55"/>
        <v>12</v>
      </c>
      <c r="D865">
        <v>3.25</v>
      </c>
      <c r="G865">
        <f t="shared" si="53"/>
        <v>3.25</v>
      </c>
      <c r="I865">
        <v>2.9</v>
      </c>
      <c r="J865">
        <f t="shared" si="56"/>
        <v>0.35000000000000009</v>
      </c>
      <c r="L865">
        <v>-20</v>
      </c>
    </row>
    <row r="866" spans="1:12">
      <c r="A866" s="1">
        <v>34000</v>
      </c>
      <c r="B866" t="str">
        <f t="shared" si="54"/>
        <v xml:space="preserve">  93</v>
      </c>
      <c r="C866">
        <f t="shared" si="55"/>
        <v>1</v>
      </c>
      <c r="D866">
        <v>3.06</v>
      </c>
      <c r="G866">
        <f t="shared" si="53"/>
        <v>3.06</v>
      </c>
      <c r="I866">
        <v>3.26</v>
      </c>
      <c r="J866">
        <f t="shared" si="56"/>
        <v>-0.19999999999999973</v>
      </c>
      <c r="L866">
        <v>-20</v>
      </c>
    </row>
    <row r="867" spans="1:12">
      <c r="A867" s="1">
        <v>34028</v>
      </c>
      <c r="B867" t="str">
        <f t="shared" si="54"/>
        <v/>
      </c>
      <c r="C867">
        <f t="shared" si="55"/>
        <v>2</v>
      </c>
      <c r="D867">
        <v>2.95</v>
      </c>
      <c r="G867">
        <f t="shared" si="53"/>
        <v>2.95</v>
      </c>
      <c r="I867">
        <v>3.25</v>
      </c>
      <c r="J867">
        <f t="shared" si="56"/>
        <v>-0.29999999999999982</v>
      </c>
      <c r="L867">
        <v>-20</v>
      </c>
    </row>
    <row r="868" spans="1:12">
      <c r="A868" s="1">
        <v>34059</v>
      </c>
      <c r="B868" t="str">
        <f t="shared" si="54"/>
        <v/>
      </c>
      <c r="C868">
        <f t="shared" si="55"/>
        <v>3</v>
      </c>
      <c r="D868">
        <v>2.97</v>
      </c>
      <c r="G868">
        <f t="shared" si="53"/>
        <v>2.97</v>
      </c>
      <c r="I868">
        <v>3.09</v>
      </c>
      <c r="J868">
        <f t="shared" si="56"/>
        <v>-0.11999999999999966</v>
      </c>
      <c r="L868">
        <v>-20</v>
      </c>
    </row>
    <row r="869" spans="1:12">
      <c r="A869" s="1">
        <v>34089</v>
      </c>
      <c r="B869" t="str">
        <f t="shared" si="54"/>
        <v/>
      </c>
      <c r="C869">
        <f t="shared" si="55"/>
        <v>4</v>
      </c>
      <c r="D869">
        <v>2.89</v>
      </c>
      <c r="G869">
        <f t="shared" si="53"/>
        <v>2.89</v>
      </c>
      <c r="I869">
        <v>3.23</v>
      </c>
      <c r="J869">
        <f t="shared" si="56"/>
        <v>-0.33999999999999986</v>
      </c>
      <c r="L869">
        <v>-20</v>
      </c>
    </row>
    <row r="870" spans="1:12">
      <c r="A870" s="1">
        <v>34120</v>
      </c>
      <c r="B870" t="str">
        <f t="shared" si="54"/>
        <v/>
      </c>
      <c r="C870">
        <f t="shared" si="55"/>
        <v>5</v>
      </c>
      <c r="D870">
        <v>2.96</v>
      </c>
      <c r="G870">
        <f t="shared" si="53"/>
        <v>2.96</v>
      </c>
      <c r="I870">
        <v>3.22</v>
      </c>
      <c r="J870">
        <f t="shared" si="56"/>
        <v>-0.26000000000000023</v>
      </c>
      <c r="L870">
        <v>-20</v>
      </c>
    </row>
    <row r="871" spans="1:12">
      <c r="A871" s="1">
        <v>34150</v>
      </c>
      <c r="B871" t="str">
        <f t="shared" si="54"/>
        <v/>
      </c>
      <c r="C871">
        <f t="shared" si="55"/>
        <v>6</v>
      </c>
      <c r="D871">
        <v>3.1</v>
      </c>
      <c r="G871">
        <f t="shared" si="53"/>
        <v>3.1</v>
      </c>
      <c r="I871">
        <v>3</v>
      </c>
      <c r="J871">
        <f t="shared" si="56"/>
        <v>0.10000000000000009</v>
      </c>
      <c r="L871">
        <v>-20</v>
      </c>
    </row>
    <row r="872" spans="1:12">
      <c r="A872" s="1">
        <v>34181</v>
      </c>
      <c r="B872" t="str">
        <f t="shared" si="54"/>
        <v/>
      </c>
      <c r="C872">
        <f t="shared" si="55"/>
        <v>7</v>
      </c>
      <c r="D872">
        <v>3.05</v>
      </c>
      <c r="G872">
        <f t="shared" si="53"/>
        <v>3.05</v>
      </c>
      <c r="I872">
        <v>2.78</v>
      </c>
      <c r="J872">
        <f t="shared" si="56"/>
        <v>0.27</v>
      </c>
      <c r="L872">
        <v>-20</v>
      </c>
    </row>
    <row r="873" spans="1:12">
      <c r="A873" s="1">
        <v>34212</v>
      </c>
      <c r="B873" t="str">
        <f t="shared" si="54"/>
        <v/>
      </c>
      <c r="C873">
        <f t="shared" si="55"/>
        <v>8</v>
      </c>
      <c r="D873">
        <v>3.05</v>
      </c>
      <c r="G873">
        <f t="shared" si="53"/>
        <v>3.05</v>
      </c>
      <c r="I873">
        <v>2.77</v>
      </c>
      <c r="J873">
        <f t="shared" si="56"/>
        <v>0.2799999999999998</v>
      </c>
      <c r="L873">
        <v>-20</v>
      </c>
    </row>
    <row r="874" spans="1:12">
      <c r="A874" s="1">
        <v>34242</v>
      </c>
      <c r="B874" t="str">
        <f t="shared" si="54"/>
        <v/>
      </c>
      <c r="C874">
        <f t="shared" si="55"/>
        <v>9</v>
      </c>
      <c r="D874">
        <v>2.96</v>
      </c>
      <c r="G874">
        <f t="shared" si="53"/>
        <v>2.96</v>
      </c>
      <c r="I874">
        <v>2.69</v>
      </c>
      <c r="J874">
        <f t="shared" si="56"/>
        <v>0.27</v>
      </c>
      <c r="L874">
        <v>-20</v>
      </c>
    </row>
    <row r="875" spans="1:12">
      <c r="A875" s="1">
        <v>34273</v>
      </c>
      <c r="B875" t="str">
        <f t="shared" si="54"/>
        <v/>
      </c>
      <c r="C875">
        <f t="shared" si="55"/>
        <v>10</v>
      </c>
      <c r="D875">
        <v>3.04</v>
      </c>
      <c r="G875">
        <f t="shared" si="53"/>
        <v>3.04</v>
      </c>
      <c r="I875">
        <v>2.75</v>
      </c>
      <c r="J875">
        <f t="shared" si="56"/>
        <v>0.29000000000000004</v>
      </c>
      <c r="L875">
        <v>-20</v>
      </c>
    </row>
    <row r="876" spans="1:12">
      <c r="A876" s="1">
        <v>34303</v>
      </c>
      <c r="B876" t="str">
        <f t="shared" si="54"/>
        <v/>
      </c>
      <c r="C876">
        <f t="shared" si="55"/>
        <v>11</v>
      </c>
      <c r="D876">
        <v>3.12</v>
      </c>
      <c r="G876">
        <f t="shared" si="53"/>
        <v>3.12</v>
      </c>
      <c r="I876">
        <v>2.68</v>
      </c>
      <c r="J876">
        <f t="shared" si="56"/>
        <v>0.43999999999999995</v>
      </c>
      <c r="L876">
        <v>-20</v>
      </c>
    </row>
    <row r="877" spans="1:12">
      <c r="A877" s="1">
        <v>34334</v>
      </c>
      <c r="B877" t="str">
        <f t="shared" si="54"/>
        <v/>
      </c>
      <c r="C877">
        <f t="shared" si="55"/>
        <v>12</v>
      </c>
      <c r="D877">
        <v>3.08</v>
      </c>
      <c r="G877">
        <f t="shared" si="53"/>
        <v>3.08</v>
      </c>
      <c r="I877">
        <v>2.75</v>
      </c>
      <c r="J877">
        <f t="shared" si="56"/>
        <v>0.33000000000000007</v>
      </c>
      <c r="L877">
        <v>-20</v>
      </c>
    </row>
    <row r="878" spans="1:12">
      <c r="A878" s="1">
        <v>34365</v>
      </c>
      <c r="B878" t="str">
        <f t="shared" si="54"/>
        <v xml:space="preserve">  94</v>
      </c>
      <c r="C878">
        <f t="shared" si="55"/>
        <v>1</v>
      </c>
      <c r="D878">
        <v>3.02</v>
      </c>
      <c r="G878">
        <f t="shared" si="53"/>
        <v>3.02</v>
      </c>
      <c r="I878">
        <v>2.52</v>
      </c>
      <c r="J878">
        <f t="shared" si="56"/>
        <v>0.5</v>
      </c>
      <c r="L878">
        <v>-20</v>
      </c>
    </row>
    <row r="879" spans="1:12">
      <c r="A879" s="1">
        <v>34393</v>
      </c>
      <c r="B879" t="str">
        <f t="shared" si="54"/>
        <v/>
      </c>
      <c r="C879">
        <f t="shared" si="55"/>
        <v>2</v>
      </c>
      <c r="D879">
        <v>3.21</v>
      </c>
      <c r="G879">
        <f t="shared" si="53"/>
        <v>3.21</v>
      </c>
      <c r="I879">
        <v>2.52</v>
      </c>
      <c r="J879">
        <f t="shared" si="56"/>
        <v>0.69</v>
      </c>
      <c r="L879">
        <v>-20</v>
      </c>
    </row>
    <row r="880" spans="1:12">
      <c r="A880" s="1">
        <v>34424</v>
      </c>
      <c r="B880" t="str">
        <f t="shared" si="54"/>
        <v/>
      </c>
      <c r="C880">
        <f t="shared" si="55"/>
        <v>3</v>
      </c>
      <c r="D880">
        <v>3.52</v>
      </c>
      <c r="G880">
        <f t="shared" si="53"/>
        <v>3.52</v>
      </c>
      <c r="I880">
        <v>2.5099999999999998</v>
      </c>
      <c r="J880">
        <f t="shared" si="56"/>
        <v>1.0100000000000002</v>
      </c>
      <c r="L880">
        <v>-20</v>
      </c>
    </row>
    <row r="881" spans="1:12">
      <c r="A881" s="1">
        <v>34454</v>
      </c>
      <c r="B881" t="str">
        <f t="shared" si="54"/>
        <v/>
      </c>
      <c r="C881">
        <f t="shared" si="55"/>
        <v>4</v>
      </c>
      <c r="D881">
        <v>3.74</v>
      </c>
      <c r="G881">
        <f t="shared" si="53"/>
        <v>3.74</v>
      </c>
      <c r="I881">
        <v>2.36</v>
      </c>
      <c r="J881">
        <f t="shared" si="56"/>
        <v>1.3800000000000003</v>
      </c>
      <c r="L881">
        <v>-20</v>
      </c>
    </row>
    <row r="882" spans="1:12">
      <c r="A882" s="1">
        <v>34485</v>
      </c>
      <c r="B882" t="str">
        <f t="shared" si="54"/>
        <v/>
      </c>
      <c r="C882">
        <f t="shared" si="55"/>
        <v>5</v>
      </c>
      <c r="D882">
        <v>4.1900000000000004</v>
      </c>
      <c r="G882">
        <f t="shared" si="53"/>
        <v>4.1900000000000004</v>
      </c>
      <c r="I882">
        <v>2.29</v>
      </c>
      <c r="J882">
        <f t="shared" si="56"/>
        <v>1.9000000000000004</v>
      </c>
      <c r="L882">
        <v>-20</v>
      </c>
    </row>
    <row r="883" spans="1:12">
      <c r="A883" s="1">
        <v>34515</v>
      </c>
      <c r="B883" t="str">
        <f t="shared" si="54"/>
        <v/>
      </c>
      <c r="C883">
        <f t="shared" si="55"/>
        <v>6</v>
      </c>
      <c r="D883">
        <v>4.18</v>
      </c>
      <c r="G883">
        <f t="shared" si="53"/>
        <v>4.18</v>
      </c>
      <c r="I883">
        <v>2.4900000000000002</v>
      </c>
      <c r="J883">
        <f t="shared" si="56"/>
        <v>1.6899999999999995</v>
      </c>
      <c r="L883">
        <v>-20</v>
      </c>
    </row>
    <row r="884" spans="1:12">
      <c r="A884" s="1">
        <v>34546</v>
      </c>
      <c r="B884" t="str">
        <f t="shared" si="54"/>
        <v/>
      </c>
      <c r="C884">
        <f t="shared" si="55"/>
        <v>7</v>
      </c>
      <c r="D884">
        <v>4.3899999999999997</v>
      </c>
      <c r="G884">
        <f t="shared" si="53"/>
        <v>4.3899999999999997</v>
      </c>
      <c r="I884">
        <v>2.77</v>
      </c>
      <c r="J884">
        <f t="shared" si="56"/>
        <v>1.6199999999999997</v>
      </c>
      <c r="L884">
        <v>-20</v>
      </c>
    </row>
    <row r="885" spans="1:12">
      <c r="A885" s="1">
        <v>34577</v>
      </c>
      <c r="B885" t="str">
        <f t="shared" si="54"/>
        <v/>
      </c>
      <c r="C885">
        <f t="shared" si="55"/>
        <v>8</v>
      </c>
      <c r="D885">
        <v>4.5</v>
      </c>
      <c r="G885">
        <f t="shared" si="53"/>
        <v>4.5</v>
      </c>
      <c r="I885">
        <v>2.9</v>
      </c>
      <c r="J885">
        <f t="shared" si="56"/>
        <v>1.6</v>
      </c>
      <c r="L885">
        <v>-20</v>
      </c>
    </row>
    <row r="886" spans="1:12">
      <c r="A886" s="1">
        <v>34607</v>
      </c>
      <c r="B886" t="str">
        <f t="shared" si="54"/>
        <v/>
      </c>
      <c r="C886">
        <f t="shared" si="55"/>
        <v>9</v>
      </c>
      <c r="D886">
        <v>4.6399999999999997</v>
      </c>
      <c r="G886">
        <f t="shared" si="53"/>
        <v>4.6399999999999997</v>
      </c>
      <c r="I886">
        <v>2.96</v>
      </c>
      <c r="J886">
        <f t="shared" si="56"/>
        <v>1.6799999999999997</v>
      </c>
      <c r="L886">
        <v>-20</v>
      </c>
    </row>
    <row r="887" spans="1:12">
      <c r="A887" s="1">
        <v>34638</v>
      </c>
      <c r="B887" t="str">
        <f t="shared" si="54"/>
        <v/>
      </c>
      <c r="C887">
        <f t="shared" si="55"/>
        <v>10</v>
      </c>
      <c r="D887">
        <v>4.96</v>
      </c>
      <c r="G887">
        <f t="shared" si="53"/>
        <v>4.96</v>
      </c>
      <c r="I887">
        <v>2.61</v>
      </c>
      <c r="J887">
        <f t="shared" si="56"/>
        <v>2.35</v>
      </c>
      <c r="L887">
        <v>-20</v>
      </c>
    </row>
    <row r="888" spans="1:12">
      <c r="A888" s="1">
        <v>34668</v>
      </c>
      <c r="B888" t="str">
        <f t="shared" si="54"/>
        <v/>
      </c>
      <c r="C888">
        <f t="shared" si="55"/>
        <v>11</v>
      </c>
      <c r="D888">
        <v>5.25</v>
      </c>
      <c r="G888">
        <f t="shared" si="53"/>
        <v>5.25</v>
      </c>
      <c r="I888">
        <v>2.67</v>
      </c>
      <c r="J888">
        <f t="shared" si="56"/>
        <v>2.58</v>
      </c>
      <c r="L888">
        <v>-20</v>
      </c>
    </row>
    <row r="889" spans="1:12">
      <c r="A889" s="1">
        <v>34699</v>
      </c>
      <c r="B889" t="str">
        <f t="shared" si="54"/>
        <v/>
      </c>
      <c r="C889">
        <f t="shared" si="55"/>
        <v>12</v>
      </c>
      <c r="D889">
        <v>5.64</v>
      </c>
      <c r="G889">
        <f t="shared" si="53"/>
        <v>5.64</v>
      </c>
      <c r="I889">
        <v>2.67</v>
      </c>
      <c r="J889">
        <f t="shared" si="56"/>
        <v>2.9699999999999998</v>
      </c>
      <c r="L889">
        <v>-20</v>
      </c>
    </row>
    <row r="890" spans="1:12">
      <c r="A890" s="1">
        <v>34730</v>
      </c>
      <c r="B890" t="str">
        <f t="shared" si="54"/>
        <v xml:space="preserve">  95</v>
      </c>
      <c r="C890">
        <f t="shared" si="55"/>
        <v>1</v>
      </c>
      <c r="D890">
        <v>5.81</v>
      </c>
      <c r="G890">
        <f t="shared" si="53"/>
        <v>5.81</v>
      </c>
      <c r="I890">
        <v>2.8</v>
      </c>
      <c r="J890">
        <f t="shared" si="56"/>
        <v>3.01</v>
      </c>
      <c r="L890">
        <v>-20</v>
      </c>
    </row>
    <row r="891" spans="1:12">
      <c r="A891" s="1">
        <v>34758</v>
      </c>
      <c r="B891" t="str">
        <f t="shared" si="54"/>
        <v/>
      </c>
      <c r="C891">
        <f t="shared" si="55"/>
        <v>2</v>
      </c>
      <c r="D891">
        <v>5.8</v>
      </c>
      <c r="G891">
        <f t="shared" ref="G891:G954" si="57">D891</f>
        <v>5.8</v>
      </c>
      <c r="I891">
        <v>2.86</v>
      </c>
      <c r="J891">
        <f t="shared" si="56"/>
        <v>2.94</v>
      </c>
      <c r="L891">
        <v>-20</v>
      </c>
    </row>
    <row r="892" spans="1:12">
      <c r="A892" s="1">
        <v>34789</v>
      </c>
      <c r="B892" t="str">
        <f t="shared" si="54"/>
        <v/>
      </c>
      <c r="C892">
        <f t="shared" si="55"/>
        <v>3</v>
      </c>
      <c r="D892">
        <v>5.73</v>
      </c>
      <c r="G892">
        <f t="shared" si="57"/>
        <v>5.73</v>
      </c>
      <c r="I892">
        <v>2.85</v>
      </c>
      <c r="J892">
        <f t="shared" si="56"/>
        <v>2.8800000000000003</v>
      </c>
      <c r="L892">
        <v>-20</v>
      </c>
    </row>
    <row r="893" spans="1:12">
      <c r="A893" s="1">
        <v>34819</v>
      </c>
      <c r="B893" t="str">
        <f t="shared" si="54"/>
        <v/>
      </c>
      <c r="C893">
        <f t="shared" si="55"/>
        <v>4</v>
      </c>
      <c r="D893">
        <v>5.67</v>
      </c>
      <c r="G893">
        <f t="shared" si="57"/>
        <v>5.67</v>
      </c>
      <c r="I893">
        <v>3.05</v>
      </c>
      <c r="J893">
        <f t="shared" si="56"/>
        <v>2.62</v>
      </c>
      <c r="L893">
        <v>-20</v>
      </c>
    </row>
    <row r="894" spans="1:12">
      <c r="A894" s="1">
        <v>34850</v>
      </c>
      <c r="B894" t="str">
        <f t="shared" si="54"/>
        <v/>
      </c>
      <c r="C894">
        <f t="shared" si="55"/>
        <v>5</v>
      </c>
      <c r="D894">
        <v>5.7</v>
      </c>
      <c r="G894">
        <f t="shared" si="57"/>
        <v>5.7</v>
      </c>
      <c r="I894">
        <v>3.19</v>
      </c>
      <c r="J894">
        <f t="shared" si="56"/>
        <v>2.5100000000000002</v>
      </c>
      <c r="L894">
        <v>-20</v>
      </c>
    </row>
    <row r="895" spans="1:12">
      <c r="A895" s="1">
        <v>34880</v>
      </c>
      <c r="B895" t="str">
        <f t="shared" si="54"/>
        <v/>
      </c>
      <c r="C895">
        <f t="shared" si="55"/>
        <v>6</v>
      </c>
      <c r="D895">
        <v>5.5</v>
      </c>
      <c r="G895">
        <f t="shared" si="57"/>
        <v>5.5</v>
      </c>
      <c r="I895">
        <v>3.04</v>
      </c>
      <c r="J895">
        <f t="shared" si="56"/>
        <v>2.46</v>
      </c>
      <c r="L895">
        <v>-20</v>
      </c>
    </row>
    <row r="896" spans="1:12">
      <c r="A896" s="1">
        <v>34911</v>
      </c>
      <c r="B896" t="str">
        <f t="shared" si="54"/>
        <v/>
      </c>
      <c r="C896">
        <f t="shared" si="55"/>
        <v>7</v>
      </c>
      <c r="D896">
        <v>5.47</v>
      </c>
      <c r="G896">
        <f t="shared" si="57"/>
        <v>5.47</v>
      </c>
      <c r="I896">
        <v>2.76</v>
      </c>
      <c r="J896">
        <f t="shared" si="56"/>
        <v>2.71</v>
      </c>
      <c r="L896">
        <v>-20</v>
      </c>
    </row>
    <row r="897" spans="1:12">
      <c r="A897" s="1">
        <v>34942</v>
      </c>
      <c r="B897" t="str">
        <f t="shared" si="54"/>
        <v/>
      </c>
      <c r="C897">
        <f t="shared" si="55"/>
        <v>8</v>
      </c>
      <c r="D897">
        <v>5.41</v>
      </c>
      <c r="G897">
        <f t="shared" si="57"/>
        <v>5.41</v>
      </c>
      <c r="I897">
        <v>2.62</v>
      </c>
      <c r="J897">
        <f t="shared" si="56"/>
        <v>2.79</v>
      </c>
      <c r="L897">
        <v>-20</v>
      </c>
    </row>
    <row r="898" spans="1:12">
      <c r="A898" s="1">
        <v>34972</v>
      </c>
      <c r="B898" t="str">
        <f t="shared" si="54"/>
        <v/>
      </c>
      <c r="C898">
        <f t="shared" si="55"/>
        <v>9</v>
      </c>
      <c r="D898">
        <v>5.26</v>
      </c>
      <c r="G898">
        <f t="shared" si="57"/>
        <v>5.26</v>
      </c>
      <c r="I898">
        <v>2.54</v>
      </c>
      <c r="J898">
        <f t="shared" si="56"/>
        <v>2.7199999999999998</v>
      </c>
      <c r="L898">
        <v>-20</v>
      </c>
    </row>
    <row r="899" spans="1:12">
      <c r="A899" s="1">
        <v>35003</v>
      </c>
      <c r="B899" t="str">
        <f t="shared" ref="B899:B949" si="58">IF(C899=1,"  "&amp;YEAR(A899)-1900,"")</f>
        <v/>
      </c>
      <c r="C899">
        <f t="shared" ref="C899:C962" si="59">MONTH(A899)</f>
        <v>10</v>
      </c>
      <c r="D899">
        <v>5.3</v>
      </c>
      <c r="G899">
        <f t="shared" si="57"/>
        <v>5.3</v>
      </c>
      <c r="I899">
        <v>2.81</v>
      </c>
      <c r="J899">
        <f t="shared" si="56"/>
        <v>2.4899999999999998</v>
      </c>
      <c r="L899">
        <v>-20</v>
      </c>
    </row>
    <row r="900" spans="1:12">
      <c r="A900" s="1">
        <v>35033</v>
      </c>
      <c r="B900" t="str">
        <f t="shared" si="58"/>
        <v/>
      </c>
      <c r="C900">
        <f t="shared" si="59"/>
        <v>11</v>
      </c>
      <c r="D900">
        <v>5.35</v>
      </c>
      <c r="G900">
        <f t="shared" si="57"/>
        <v>5.35</v>
      </c>
      <c r="I900">
        <v>2.61</v>
      </c>
      <c r="J900">
        <f t="shared" si="56"/>
        <v>2.7399999999999998</v>
      </c>
      <c r="L900">
        <v>-20</v>
      </c>
    </row>
    <row r="901" spans="1:12">
      <c r="A901" s="1">
        <v>35064</v>
      </c>
      <c r="B901" t="str">
        <f t="shared" si="58"/>
        <v/>
      </c>
      <c r="C901">
        <f t="shared" si="59"/>
        <v>12</v>
      </c>
      <c r="D901">
        <v>5.16</v>
      </c>
      <c r="G901">
        <f t="shared" si="57"/>
        <v>5.16</v>
      </c>
      <c r="I901">
        <v>2.54</v>
      </c>
      <c r="J901">
        <f t="shared" si="56"/>
        <v>2.62</v>
      </c>
      <c r="L901">
        <v>-20</v>
      </c>
    </row>
    <row r="902" spans="1:12">
      <c r="A902" s="1">
        <v>35095</v>
      </c>
      <c r="B902" t="str">
        <f t="shared" si="58"/>
        <v xml:space="preserve">  96</v>
      </c>
      <c r="C902">
        <f t="shared" si="59"/>
        <v>1</v>
      </c>
      <c r="D902">
        <v>5.0199999999999996</v>
      </c>
      <c r="G902">
        <f t="shared" si="57"/>
        <v>5.0199999999999996</v>
      </c>
      <c r="I902">
        <v>2.73</v>
      </c>
      <c r="J902">
        <f t="shared" si="56"/>
        <v>2.2899999999999996</v>
      </c>
      <c r="L902">
        <v>-20</v>
      </c>
    </row>
    <row r="903" spans="1:12">
      <c r="A903" s="1">
        <v>35124</v>
      </c>
      <c r="B903" t="str">
        <f t="shared" si="58"/>
        <v/>
      </c>
      <c r="C903">
        <f t="shared" si="59"/>
        <v>2</v>
      </c>
      <c r="D903">
        <v>4.87</v>
      </c>
      <c r="G903">
        <f t="shared" si="57"/>
        <v>4.87</v>
      </c>
      <c r="I903">
        <v>2.65</v>
      </c>
      <c r="J903">
        <f t="shared" si="56"/>
        <v>2.2200000000000002</v>
      </c>
      <c r="L903">
        <v>-20</v>
      </c>
    </row>
    <row r="904" spans="1:12">
      <c r="A904" s="1">
        <v>35155</v>
      </c>
      <c r="B904" t="str">
        <f t="shared" si="58"/>
        <v/>
      </c>
      <c r="C904">
        <f t="shared" si="59"/>
        <v>3</v>
      </c>
      <c r="D904">
        <v>4.96</v>
      </c>
      <c r="G904">
        <f t="shared" si="57"/>
        <v>4.96</v>
      </c>
      <c r="I904">
        <v>2.84</v>
      </c>
      <c r="J904">
        <f t="shared" si="56"/>
        <v>2.12</v>
      </c>
      <c r="L904">
        <v>-20</v>
      </c>
    </row>
    <row r="905" spans="1:12">
      <c r="A905" s="1">
        <v>35185</v>
      </c>
      <c r="B905" t="str">
        <f t="shared" si="58"/>
        <v/>
      </c>
      <c r="C905">
        <f t="shared" si="59"/>
        <v>4</v>
      </c>
      <c r="D905">
        <v>4.99</v>
      </c>
      <c r="G905">
        <f t="shared" si="57"/>
        <v>4.99</v>
      </c>
      <c r="I905">
        <v>2.9</v>
      </c>
      <c r="J905">
        <f t="shared" si="56"/>
        <v>2.0900000000000003</v>
      </c>
      <c r="L905">
        <v>-20</v>
      </c>
    </row>
    <row r="906" spans="1:12">
      <c r="A906" s="1">
        <v>35216</v>
      </c>
      <c r="B906" t="str">
        <f t="shared" si="58"/>
        <v/>
      </c>
      <c r="C906">
        <f t="shared" si="59"/>
        <v>5</v>
      </c>
      <c r="D906">
        <v>5.0199999999999996</v>
      </c>
      <c r="G906">
        <f t="shared" si="57"/>
        <v>5.0199999999999996</v>
      </c>
      <c r="I906">
        <v>2.89</v>
      </c>
      <c r="J906">
        <f t="shared" si="56"/>
        <v>2.1299999999999994</v>
      </c>
      <c r="L906">
        <v>-20</v>
      </c>
    </row>
    <row r="907" spans="1:12">
      <c r="A907" s="1">
        <v>35246</v>
      </c>
      <c r="B907" t="str">
        <f t="shared" si="58"/>
        <v/>
      </c>
      <c r="C907">
        <f t="shared" si="59"/>
        <v>6</v>
      </c>
      <c r="D907">
        <v>5.1100000000000003</v>
      </c>
      <c r="G907">
        <f t="shared" si="57"/>
        <v>5.1100000000000003</v>
      </c>
      <c r="I907">
        <v>2.75</v>
      </c>
      <c r="J907">
        <f t="shared" si="56"/>
        <v>2.3600000000000003</v>
      </c>
      <c r="L907">
        <v>-20</v>
      </c>
    </row>
    <row r="908" spans="1:12">
      <c r="A908" s="1">
        <v>35277</v>
      </c>
      <c r="B908" t="str">
        <f t="shared" si="58"/>
        <v/>
      </c>
      <c r="C908">
        <f t="shared" si="59"/>
        <v>7</v>
      </c>
      <c r="D908">
        <v>5.17</v>
      </c>
      <c r="G908">
        <f t="shared" si="57"/>
        <v>5.17</v>
      </c>
      <c r="I908">
        <v>2.95</v>
      </c>
      <c r="J908">
        <f t="shared" si="56"/>
        <v>2.2199999999999998</v>
      </c>
      <c r="L908">
        <v>-20</v>
      </c>
    </row>
    <row r="909" spans="1:12">
      <c r="A909" s="1">
        <v>35308</v>
      </c>
      <c r="B909" t="str">
        <f t="shared" si="58"/>
        <v/>
      </c>
      <c r="C909">
        <f t="shared" si="59"/>
        <v>8</v>
      </c>
      <c r="D909">
        <v>5.09</v>
      </c>
      <c r="G909">
        <f t="shared" si="57"/>
        <v>5.09</v>
      </c>
      <c r="I909">
        <v>2.88</v>
      </c>
      <c r="J909">
        <f t="shared" si="56"/>
        <v>2.21</v>
      </c>
      <c r="L909">
        <v>-20</v>
      </c>
    </row>
    <row r="910" spans="1:12">
      <c r="A910" s="1">
        <v>35338</v>
      </c>
      <c r="B910" t="str">
        <f t="shared" si="58"/>
        <v/>
      </c>
      <c r="C910">
        <f t="shared" si="59"/>
        <v>9</v>
      </c>
      <c r="D910">
        <v>5.15</v>
      </c>
      <c r="G910">
        <f t="shared" si="57"/>
        <v>5.15</v>
      </c>
      <c r="I910">
        <v>3</v>
      </c>
      <c r="J910">
        <f t="shared" si="56"/>
        <v>2.1500000000000004</v>
      </c>
      <c r="L910">
        <v>-20</v>
      </c>
    </row>
    <row r="911" spans="1:12">
      <c r="A911" s="1">
        <v>35369</v>
      </c>
      <c r="B911" t="str">
        <f t="shared" si="58"/>
        <v/>
      </c>
      <c r="C911">
        <f t="shared" si="59"/>
        <v>10</v>
      </c>
      <c r="D911">
        <v>5.01</v>
      </c>
      <c r="G911">
        <f t="shared" si="57"/>
        <v>5.01</v>
      </c>
      <c r="I911">
        <v>2.99</v>
      </c>
      <c r="J911">
        <f t="shared" ref="J911:J974" si="60">G911-I911</f>
        <v>2.0199999999999996</v>
      </c>
      <c r="L911">
        <v>-20</v>
      </c>
    </row>
    <row r="912" spans="1:12">
      <c r="A912" s="1">
        <v>35399</v>
      </c>
      <c r="B912" t="str">
        <f t="shared" si="58"/>
        <v/>
      </c>
      <c r="C912">
        <f t="shared" si="59"/>
        <v>11</v>
      </c>
      <c r="D912">
        <v>5.03</v>
      </c>
      <c r="G912">
        <f t="shared" si="57"/>
        <v>5.03</v>
      </c>
      <c r="I912">
        <v>3.26</v>
      </c>
      <c r="J912">
        <f t="shared" si="60"/>
        <v>1.7700000000000005</v>
      </c>
      <c r="L912">
        <v>-20</v>
      </c>
    </row>
    <row r="913" spans="1:12">
      <c r="A913" s="1">
        <v>35430</v>
      </c>
      <c r="B913" t="str">
        <f t="shared" si="58"/>
        <v/>
      </c>
      <c r="C913">
        <f t="shared" si="59"/>
        <v>12</v>
      </c>
      <c r="D913">
        <v>4.87</v>
      </c>
      <c r="G913">
        <f t="shared" si="57"/>
        <v>4.87</v>
      </c>
      <c r="I913">
        <v>3.32</v>
      </c>
      <c r="J913">
        <f t="shared" si="60"/>
        <v>1.5500000000000003</v>
      </c>
      <c r="L913">
        <v>-20</v>
      </c>
    </row>
    <row r="914" spans="1:12">
      <c r="A914" s="1">
        <v>35461</v>
      </c>
      <c r="B914" t="str">
        <f t="shared" si="58"/>
        <v xml:space="preserve">  97</v>
      </c>
      <c r="C914">
        <f t="shared" si="59"/>
        <v>1</v>
      </c>
      <c r="D914">
        <v>5.05</v>
      </c>
      <c r="G914">
        <f t="shared" si="57"/>
        <v>5.05</v>
      </c>
      <c r="I914">
        <v>3.04</v>
      </c>
      <c r="J914">
        <f t="shared" si="60"/>
        <v>2.0099999999999998</v>
      </c>
      <c r="L914">
        <v>-20</v>
      </c>
    </row>
    <row r="915" spans="1:12">
      <c r="A915" s="1">
        <v>35489</v>
      </c>
      <c r="B915" t="str">
        <f t="shared" si="58"/>
        <v/>
      </c>
      <c r="C915">
        <f t="shared" si="59"/>
        <v>2</v>
      </c>
      <c r="D915">
        <v>5</v>
      </c>
      <c r="G915">
        <f t="shared" si="57"/>
        <v>5</v>
      </c>
      <c r="I915">
        <v>3.03</v>
      </c>
      <c r="J915">
        <f t="shared" si="60"/>
        <v>1.9700000000000002</v>
      </c>
      <c r="L915">
        <v>-20</v>
      </c>
    </row>
    <row r="916" spans="1:12">
      <c r="A916" s="1">
        <v>35520</v>
      </c>
      <c r="B916" t="str">
        <f t="shared" si="58"/>
        <v/>
      </c>
      <c r="C916">
        <f t="shared" si="59"/>
        <v>3</v>
      </c>
      <c r="D916">
        <v>5.14</v>
      </c>
      <c r="G916">
        <f t="shared" si="57"/>
        <v>5.14</v>
      </c>
      <c r="I916">
        <v>2.76</v>
      </c>
      <c r="J916">
        <f t="shared" si="60"/>
        <v>2.38</v>
      </c>
      <c r="L916">
        <v>-20</v>
      </c>
    </row>
    <row r="917" spans="1:12">
      <c r="A917" s="1">
        <v>35550</v>
      </c>
      <c r="B917" t="str">
        <f t="shared" si="58"/>
        <v/>
      </c>
      <c r="C917">
        <f t="shared" si="59"/>
        <v>4</v>
      </c>
      <c r="D917">
        <v>5.17</v>
      </c>
      <c r="G917">
        <f t="shared" si="57"/>
        <v>5.17</v>
      </c>
      <c r="I917">
        <v>2.5</v>
      </c>
      <c r="J917">
        <f t="shared" si="60"/>
        <v>2.67</v>
      </c>
      <c r="L917">
        <v>-20</v>
      </c>
    </row>
    <row r="918" spans="1:12">
      <c r="A918" s="1">
        <v>35581</v>
      </c>
      <c r="B918" t="str">
        <f t="shared" si="58"/>
        <v/>
      </c>
      <c r="C918">
        <f t="shared" si="59"/>
        <v>5</v>
      </c>
      <c r="D918">
        <v>5.13</v>
      </c>
      <c r="G918">
        <f t="shared" si="57"/>
        <v>5.13</v>
      </c>
      <c r="I918">
        <v>2.23</v>
      </c>
      <c r="J918">
        <f t="shared" si="60"/>
        <v>2.9</v>
      </c>
      <c r="L918">
        <v>-20</v>
      </c>
    </row>
    <row r="919" spans="1:12">
      <c r="A919" s="1">
        <v>35611</v>
      </c>
      <c r="B919" t="str">
        <f t="shared" si="58"/>
        <v/>
      </c>
      <c r="C919">
        <f t="shared" si="59"/>
        <v>6</v>
      </c>
      <c r="D919">
        <v>4.92</v>
      </c>
      <c r="G919">
        <f t="shared" si="57"/>
        <v>4.92</v>
      </c>
      <c r="I919">
        <v>2.2999999999999998</v>
      </c>
      <c r="J919">
        <f t="shared" si="60"/>
        <v>2.62</v>
      </c>
      <c r="L919">
        <v>-20</v>
      </c>
    </row>
    <row r="920" spans="1:12">
      <c r="A920" s="1">
        <v>35642</v>
      </c>
      <c r="B920" t="str">
        <f t="shared" si="58"/>
        <v/>
      </c>
      <c r="C920">
        <f t="shared" si="59"/>
        <v>7</v>
      </c>
      <c r="D920">
        <v>5.07</v>
      </c>
      <c r="G920">
        <f t="shared" si="57"/>
        <v>5.07</v>
      </c>
      <c r="I920">
        <v>2.23</v>
      </c>
      <c r="J920">
        <f t="shared" si="60"/>
        <v>2.8400000000000003</v>
      </c>
      <c r="L920">
        <v>-20</v>
      </c>
    </row>
    <row r="921" spans="1:12">
      <c r="A921" s="1">
        <v>35673</v>
      </c>
      <c r="B921" t="str">
        <f t="shared" si="58"/>
        <v/>
      </c>
      <c r="C921">
        <f t="shared" si="59"/>
        <v>8</v>
      </c>
      <c r="D921">
        <v>5.13</v>
      </c>
      <c r="G921">
        <f t="shared" si="57"/>
        <v>5.13</v>
      </c>
      <c r="I921">
        <v>2.23</v>
      </c>
      <c r="J921">
        <f t="shared" si="60"/>
        <v>2.9</v>
      </c>
      <c r="L921">
        <v>-20</v>
      </c>
    </row>
    <row r="922" spans="1:12">
      <c r="A922" s="1">
        <v>35703</v>
      </c>
      <c r="B922" t="str">
        <f t="shared" si="58"/>
        <v/>
      </c>
      <c r="C922">
        <f t="shared" si="59"/>
        <v>9</v>
      </c>
      <c r="D922">
        <v>4.97</v>
      </c>
      <c r="G922">
        <f t="shared" si="57"/>
        <v>4.97</v>
      </c>
      <c r="I922">
        <v>2.15</v>
      </c>
      <c r="J922">
        <f t="shared" si="60"/>
        <v>2.82</v>
      </c>
      <c r="L922">
        <v>-20</v>
      </c>
    </row>
    <row r="923" spans="1:12">
      <c r="A923" s="1">
        <v>35734</v>
      </c>
      <c r="B923" t="str">
        <f t="shared" si="58"/>
        <v/>
      </c>
      <c r="C923">
        <f t="shared" si="59"/>
        <v>10</v>
      </c>
      <c r="D923">
        <v>4.95</v>
      </c>
      <c r="G923">
        <f t="shared" si="57"/>
        <v>4.95</v>
      </c>
      <c r="I923">
        <v>2.08</v>
      </c>
      <c r="J923">
        <f t="shared" si="60"/>
        <v>2.87</v>
      </c>
      <c r="L923">
        <v>-20</v>
      </c>
    </row>
    <row r="924" spans="1:12">
      <c r="A924" s="1">
        <v>35764</v>
      </c>
      <c r="B924" t="str">
        <f t="shared" si="58"/>
        <v/>
      </c>
      <c r="C924">
        <f t="shared" si="59"/>
        <v>11</v>
      </c>
      <c r="D924">
        <v>5.15</v>
      </c>
      <c r="G924">
        <f t="shared" si="57"/>
        <v>5.15</v>
      </c>
      <c r="I924">
        <v>1.83</v>
      </c>
      <c r="J924">
        <f t="shared" si="60"/>
        <v>3.3200000000000003</v>
      </c>
      <c r="L924">
        <v>-20</v>
      </c>
    </row>
    <row r="925" spans="1:12">
      <c r="A925" s="1">
        <v>35795</v>
      </c>
      <c r="B925" t="str">
        <f t="shared" si="58"/>
        <v/>
      </c>
      <c r="C925">
        <f t="shared" si="59"/>
        <v>12</v>
      </c>
      <c r="D925">
        <v>5.16</v>
      </c>
      <c r="G925">
        <f t="shared" si="57"/>
        <v>5.16</v>
      </c>
      <c r="I925">
        <v>1.7</v>
      </c>
      <c r="J925">
        <f t="shared" si="60"/>
        <v>3.46</v>
      </c>
      <c r="L925">
        <v>-20</v>
      </c>
    </row>
    <row r="926" spans="1:12">
      <c r="A926" s="1">
        <v>35826</v>
      </c>
      <c r="B926" t="str">
        <f t="shared" si="58"/>
        <v xml:space="preserve">  98</v>
      </c>
      <c r="C926">
        <f t="shared" si="59"/>
        <v>1</v>
      </c>
      <c r="D926">
        <v>5.09</v>
      </c>
      <c r="G926">
        <f t="shared" si="57"/>
        <v>5.09</v>
      </c>
      <c r="I926">
        <v>1.57</v>
      </c>
      <c r="J926">
        <f t="shared" si="60"/>
        <v>3.5199999999999996</v>
      </c>
      <c r="L926">
        <v>-20</v>
      </c>
    </row>
    <row r="927" spans="1:12">
      <c r="A927" s="1">
        <v>35854</v>
      </c>
      <c r="B927" t="str">
        <f t="shared" si="58"/>
        <v/>
      </c>
      <c r="C927">
        <f t="shared" si="59"/>
        <v>2</v>
      </c>
      <c r="D927">
        <v>5.1100000000000003</v>
      </c>
      <c r="G927">
        <f t="shared" si="57"/>
        <v>5.1100000000000003</v>
      </c>
      <c r="I927">
        <v>1.44</v>
      </c>
      <c r="J927">
        <f t="shared" si="60"/>
        <v>3.6700000000000004</v>
      </c>
      <c r="L927">
        <v>-20</v>
      </c>
    </row>
    <row r="928" spans="1:12">
      <c r="A928" s="1">
        <v>35885</v>
      </c>
      <c r="B928" t="str">
        <f t="shared" si="58"/>
        <v/>
      </c>
      <c r="C928">
        <f t="shared" si="59"/>
        <v>3</v>
      </c>
      <c r="D928">
        <v>5.03</v>
      </c>
      <c r="G928">
        <f t="shared" si="57"/>
        <v>5.03</v>
      </c>
      <c r="I928">
        <v>1.37</v>
      </c>
      <c r="J928">
        <f t="shared" si="60"/>
        <v>3.66</v>
      </c>
      <c r="L928">
        <v>-20</v>
      </c>
    </row>
    <row r="929" spans="1:12">
      <c r="A929" s="1">
        <v>35915</v>
      </c>
      <c r="B929" t="str">
        <f t="shared" si="58"/>
        <v/>
      </c>
      <c r="C929">
        <f t="shared" si="59"/>
        <v>4</v>
      </c>
      <c r="D929">
        <v>5</v>
      </c>
      <c r="G929">
        <f t="shared" si="57"/>
        <v>5</v>
      </c>
      <c r="I929">
        <v>1.44</v>
      </c>
      <c r="J929">
        <f t="shared" si="60"/>
        <v>3.56</v>
      </c>
      <c r="L929">
        <v>-20</v>
      </c>
    </row>
    <row r="930" spans="1:12">
      <c r="A930" s="1">
        <v>35946</v>
      </c>
      <c r="B930" t="str">
        <f t="shared" si="58"/>
        <v/>
      </c>
      <c r="C930">
        <f t="shared" si="59"/>
        <v>5</v>
      </c>
      <c r="D930">
        <v>5.03</v>
      </c>
      <c r="G930">
        <f t="shared" si="57"/>
        <v>5.03</v>
      </c>
      <c r="I930">
        <v>1.69</v>
      </c>
      <c r="J930">
        <f t="shared" si="60"/>
        <v>3.3400000000000003</v>
      </c>
      <c r="L930">
        <v>-20</v>
      </c>
    </row>
    <row r="931" spans="1:12">
      <c r="A931" s="1">
        <v>35976</v>
      </c>
      <c r="B931" t="str">
        <f t="shared" si="58"/>
        <v/>
      </c>
      <c r="C931">
        <f t="shared" si="59"/>
        <v>6</v>
      </c>
      <c r="D931">
        <v>4.99</v>
      </c>
      <c r="G931">
        <f t="shared" si="57"/>
        <v>4.99</v>
      </c>
      <c r="I931">
        <v>1.68</v>
      </c>
      <c r="J931">
        <f t="shared" si="60"/>
        <v>3.3100000000000005</v>
      </c>
      <c r="L931">
        <v>-20</v>
      </c>
    </row>
    <row r="932" spans="1:12">
      <c r="A932" s="1">
        <v>36007</v>
      </c>
      <c r="B932" t="str">
        <f t="shared" si="58"/>
        <v/>
      </c>
      <c r="C932">
        <f t="shared" si="59"/>
        <v>7</v>
      </c>
      <c r="D932">
        <v>4.96</v>
      </c>
      <c r="G932">
        <f t="shared" si="57"/>
        <v>4.96</v>
      </c>
      <c r="I932">
        <v>1.68</v>
      </c>
      <c r="J932">
        <f t="shared" si="60"/>
        <v>3.2800000000000002</v>
      </c>
      <c r="L932">
        <v>-20</v>
      </c>
    </row>
    <row r="933" spans="1:12">
      <c r="A933" s="1">
        <v>36038</v>
      </c>
      <c r="B933" t="str">
        <f t="shared" si="58"/>
        <v/>
      </c>
      <c r="C933">
        <f t="shared" si="59"/>
        <v>8</v>
      </c>
      <c r="D933">
        <v>4.9400000000000004</v>
      </c>
      <c r="G933">
        <f t="shared" si="57"/>
        <v>4.9400000000000004</v>
      </c>
      <c r="I933">
        <v>1.62</v>
      </c>
      <c r="J933">
        <f t="shared" si="60"/>
        <v>3.3200000000000003</v>
      </c>
      <c r="L933">
        <v>-20</v>
      </c>
    </row>
    <row r="934" spans="1:12">
      <c r="A934" s="1">
        <v>36068</v>
      </c>
      <c r="B934" t="str">
        <f t="shared" si="58"/>
        <v/>
      </c>
      <c r="C934">
        <f t="shared" si="59"/>
        <v>9</v>
      </c>
      <c r="D934">
        <v>4.74</v>
      </c>
      <c r="G934">
        <f t="shared" si="57"/>
        <v>4.74</v>
      </c>
      <c r="I934">
        <v>1.49</v>
      </c>
      <c r="J934">
        <f t="shared" si="60"/>
        <v>3.25</v>
      </c>
      <c r="L934">
        <v>-20</v>
      </c>
    </row>
    <row r="935" spans="1:12">
      <c r="A935" s="1">
        <v>36099</v>
      </c>
      <c r="B935" t="str">
        <f t="shared" si="58"/>
        <v/>
      </c>
      <c r="C935">
        <f t="shared" si="59"/>
        <v>10</v>
      </c>
      <c r="D935">
        <v>4.08</v>
      </c>
      <c r="G935">
        <f t="shared" si="57"/>
        <v>4.08</v>
      </c>
      <c r="I935">
        <v>1.49</v>
      </c>
      <c r="J935">
        <f t="shared" si="60"/>
        <v>2.59</v>
      </c>
      <c r="L935">
        <v>-20</v>
      </c>
    </row>
    <row r="936" spans="1:12">
      <c r="A936" s="1">
        <v>36129</v>
      </c>
      <c r="B936" t="str">
        <f t="shared" si="58"/>
        <v/>
      </c>
      <c r="C936">
        <f t="shared" si="59"/>
        <v>11</v>
      </c>
      <c r="D936">
        <v>4.4400000000000004</v>
      </c>
      <c r="G936">
        <f t="shared" si="57"/>
        <v>4.4400000000000004</v>
      </c>
      <c r="I936">
        <v>1.55</v>
      </c>
      <c r="J936">
        <f t="shared" si="60"/>
        <v>2.8900000000000006</v>
      </c>
      <c r="L936">
        <v>-20</v>
      </c>
    </row>
    <row r="937" spans="1:12">
      <c r="A937" s="1">
        <v>36160</v>
      </c>
      <c r="B937" t="str">
        <f t="shared" si="58"/>
        <v/>
      </c>
      <c r="C937">
        <f t="shared" si="59"/>
        <v>12</v>
      </c>
      <c r="D937">
        <v>4.42</v>
      </c>
      <c r="G937">
        <f t="shared" si="57"/>
        <v>4.42</v>
      </c>
      <c r="I937">
        <v>1.61</v>
      </c>
      <c r="J937">
        <f t="shared" si="60"/>
        <v>2.8099999999999996</v>
      </c>
      <c r="L937">
        <v>-20</v>
      </c>
    </row>
    <row r="938" spans="1:12">
      <c r="A938" s="1">
        <v>36191</v>
      </c>
      <c r="B938" t="str">
        <f>IF(C938=1,"  "&amp;YEAR(A938)-1900,"")</f>
        <v xml:space="preserve">  99</v>
      </c>
      <c r="C938">
        <f t="shared" si="59"/>
        <v>1</v>
      </c>
      <c r="D938">
        <v>4.34</v>
      </c>
      <c r="G938">
        <f t="shared" si="57"/>
        <v>4.34</v>
      </c>
      <c r="I938">
        <v>1.67</v>
      </c>
      <c r="J938">
        <f t="shared" si="60"/>
        <v>2.67</v>
      </c>
      <c r="L938">
        <v>-20</v>
      </c>
    </row>
    <row r="939" spans="1:12">
      <c r="A939" s="1">
        <v>36219</v>
      </c>
      <c r="B939" t="str">
        <f t="shared" si="58"/>
        <v/>
      </c>
      <c r="C939">
        <f t="shared" si="59"/>
        <v>2</v>
      </c>
      <c r="D939">
        <v>4.45</v>
      </c>
      <c r="G939">
        <f t="shared" si="57"/>
        <v>4.45</v>
      </c>
      <c r="I939">
        <v>1.61</v>
      </c>
      <c r="J939">
        <f t="shared" si="60"/>
        <v>2.84</v>
      </c>
      <c r="L939">
        <v>-20</v>
      </c>
    </row>
    <row r="940" spans="1:12">
      <c r="A940" s="1">
        <v>36250</v>
      </c>
      <c r="B940" t="str">
        <f t="shared" si="58"/>
        <v/>
      </c>
      <c r="C940">
        <f t="shared" si="59"/>
        <v>3</v>
      </c>
      <c r="D940">
        <v>4.4800000000000004</v>
      </c>
      <c r="G940">
        <f t="shared" si="57"/>
        <v>4.4800000000000004</v>
      </c>
      <c r="I940">
        <v>1.73</v>
      </c>
      <c r="J940">
        <f t="shared" si="60"/>
        <v>2.7500000000000004</v>
      </c>
      <c r="L940">
        <v>-20</v>
      </c>
    </row>
    <row r="941" spans="1:12">
      <c r="A941" s="1">
        <v>36280</v>
      </c>
      <c r="B941" t="str">
        <f t="shared" si="58"/>
        <v/>
      </c>
      <c r="C941">
        <f t="shared" si="59"/>
        <v>4</v>
      </c>
      <c r="D941">
        <v>4.28</v>
      </c>
      <c r="G941">
        <f t="shared" si="57"/>
        <v>4.28</v>
      </c>
      <c r="I941">
        <v>2.2799999999999998</v>
      </c>
      <c r="J941">
        <f t="shared" si="60"/>
        <v>2.0000000000000004</v>
      </c>
      <c r="L941">
        <v>-20</v>
      </c>
    </row>
    <row r="942" spans="1:12">
      <c r="A942" s="1">
        <v>36311</v>
      </c>
      <c r="B942" t="str">
        <f t="shared" si="58"/>
        <v/>
      </c>
      <c r="C942">
        <f t="shared" si="59"/>
        <v>5</v>
      </c>
      <c r="D942">
        <v>4.51</v>
      </c>
      <c r="G942">
        <f t="shared" si="57"/>
        <v>4.51</v>
      </c>
      <c r="I942">
        <v>2.09</v>
      </c>
      <c r="J942">
        <f t="shared" si="60"/>
        <v>2.42</v>
      </c>
      <c r="L942">
        <v>-20</v>
      </c>
    </row>
    <row r="943" spans="1:12">
      <c r="A943" s="1">
        <v>36341</v>
      </c>
      <c r="B943" t="str">
        <f t="shared" si="58"/>
        <v/>
      </c>
      <c r="C943">
        <f t="shared" si="59"/>
        <v>6</v>
      </c>
      <c r="D943">
        <v>4.59</v>
      </c>
      <c r="G943">
        <f t="shared" si="57"/>
        <v>4.59</v>
      </c>
      <c r="I943">
        <v>1.96</v>
      </c>
      <c r="J943">
        <f t="shared" si="60"/>
        <v>2.63</v>
      </c>
      <c r="L943">
        <v>-20</v>
      </c>
    </row>
    <row r="944" spans="1:12">
      <c r="A944" s="1">
        <v>36372</v>
      </c>
      <c r="B944" t="str">
        <f t="shared" si="58"/>
        <v/>
      </c>
      <c r="C944">
        <f t="shared" si="59"/>
        <v>7</v>
      </c>
      <c r="D944">
        <v>4.5999999999999996</v>
      </c>
      <c r="G944">
        <f t="shared" si="57"/>
        <v>4.5999999999999996</v>
      </c>
      <c r="I944">
        <v>2.14</v>
      </c>
      <c r="J944">
        <f t="shared" si="60"/>
        <v>2.4599999999999995</v>
      </c>
      <c r="L944">
        <v>-20</v>
      </c>
    </row>
    <row r="945" spans="1:12">
      <c r="A945" s="1">
        <v>36403</v>
      </c>
      <c r="B945" t="str">
        <f t="shared" si="58"/>
        <v/>
      </c>
      <c r="C945">
        <f t="shared" si="59"/>
        <v>8</v>
      </c>
      <c r="D945">
        <v>4.75</v>
      </c>
      <c r="G945">
        <f t="shared" si="57"/>
        <v>4.75</v>
      </c>
      <c r="I945">
        <v>2.2599999999999998</v>
      </c>
      <c r="J945">
        <f t="shared" si="60"/>
        <v>2.4900000000000002</v>
      </c>
      <c r="L945">
        <v>-20</v>
      </c>
    </row>
    <row r="946" spans="1:12">
      <c r="A946" s="1">
        <v>36433</v>
      </c>
      <c r="B946" t="str">
        <f t="shared" si="58"/>
        <v/>
      </c>
      <c r="C946">
        <f t="shared" si="59"/>
        <v>9</v>
      </c>
      <c r="D946">
        <v>4.7300000000000004</v>
      </c>
      <c r="G946">
        <f t="shared" si="57"/>
        <v>4.7300000000000004</v>
      </c>
      <c r="I946">
        <v>2.63</v>
      </c>
      <c r="J946">
        <f t="shared" si="60"/>
        <v>2.1000000000000005</v>
      </c>
      <c r="L946">
        <v>-20</v>
      </c>
    </row>
    <row r="947" spans="1:12">
      <c r="A947" s="1">
        <v>36464</v>
      </c>
      <c r="B947" t="str">
        <f t="shared" si="58"/>
        <v/>
      </c>
      <c r="C947">
        <f t="shared" si="59"/>
        <v>10</v>
      </c>
      <c r="D947">
        <v>4.87</v>
      </c>
      <c r="G947">
        <f t="shared" si="57"/>
        <v>4.87</v>
      </c>
      <c r="I947">
        <v>2.56</v>
      </c>
      <c r="J947">
        <f t="shared" si="60"/>
        <v>2.31</v>
      </c>
      <c r="L947">
        <v>-20</v>
      </c>
    </row>
    <row r="948" spans="1:12">
      <c r="A948" s="1">
        <v>36494</v>
      </c>
      <c r="B948" t="str">
        <f t="shared" si="58"/>
        <v/>
      </c>
      <c r="C948">
        <f t="shared" si="59"/>
        <v>11</v>
      </c>
      <c r="D948">
        <v>5.0599999999999996</v>
      </c>
      <c r="G948">
        <f t="shared" si="57"/>
        <v>5.0599999999999996</v>
      </c>
      <c r="I948">
        <v>2.62</v>
      </c>
      <c r="J948">
        <f t="shared" si="60"/>
        <v>2.4399999999999995</v>
      </c>
      <c r="L948">
        <v>-20</v>
      </c>
    </row>
    <row r="949" spans="1:12">
      <c r="A949" s="1">
        <v>36525</v>
      </c>
      <c r="B949" t="str">
        <f t="shared" si="58"/>
        <v/>
      </c>
      <c r="C949">
        <f t="shared" si="59"/>
        <v>12</v>
      </c>
      <c r="D949">
        <v>5.23</v>
      </c>
      <c r="G949">
        <f t="shared" si="57"/>
        <v>5.23</v>
      </c>
      <c r="I949">
        <v>2.68</v>
      </c>
      <c r="J949">
        <f t="shared" si="60"/>
        <v>2.5500000000000003</v>
      </c>
      <c r="L949">
        <v>-20</v>
      </c>
    </row>
    <row r="950" spans="1:12">
      <c r="A950" s="1">
        <v>36556</v>
      </c>
      <c r="B950" t="str">
        <f>IF(C950=1,"  0"&amp;YEAR(A950)-2000,"")</f>
        <v xml:space="preserve">  00</v>
      </c>
      <c r="C950">
        <f t="shared" si="59"/>
        <v>1</v>
      </c>
      <c r="D950">
        <v>5.33</v>
      </c>
      <c r="G950">
        <f t="shared" si="57"/>
        <v>5.33</v>
      </c>
      <c r="I950">
        <v>2.74</v>
      </c>
      <c r="J950">
        <f t="shared" si="60"/>
        <v>2.59</v>
      </c>
      <c r="L950">
        <v>-20</v>
      </c>
    </row>
    <row r="951" spans="1:12">
      <c r="A951" s="1">
        <v>36585</v>
      </c>
      <c r="B951" t="str">
        <f t="shared" ref="B951:B1014" si="61">IF(C951=1,"  0"&amp;YEAR(A951)-2000,"")</f>
        <v/>
      </c>
      <c r="C951">
        <f t="shared" si="59"/>
        <v>2</v>
      </c>
      <c r="D951">
        <v>5.56</v>
      </c>
      <c r="G951">
        <f t="shared" si="57"/>
        <v>5.56</v>
      </c>
      <c r="I951">
        <v>3.22</v>
      </c>
      <c r="J951">
        <f t="shared" si="60"/>
        <v>2.3399999999999994</v>
      </c>
      <c r="L951">
        <v>-20</v>
      </c>
    </row>
    <row r="952" spans="1:12">
      <c r="A952" s="1">
        <v>36616</v>
      </c>
      <c r="B952" t="str">
        <f t="shared" si="61"/>
        <v/>
      </c>
      <c r="C952">
        <f t="shared" si="59"/>
        <v>3</v>
      </c>
      <c r="D952">
        <v>5.72</v>
      </c>
      <c r="G952">
        <f t="shared" si="57"/>
        <v>5.72</v>
      </c>
      <c r="I952">
        <v>3.76</v>
      </c>
      <c r="J952">
        <f t="shared" si="60"/>
        <v>1.96</v>
      </c>
      <c r="L952">
        <v>-20</v>
      </c>
    </row>
    <row r="953" spans="1:12">
      <c r="A953" s="1">
        <v>36646</v>
      </c>
      <c r="B953" t="str">
        <f t="shared" si="61"/>
        <v/>
      </c>
      <c r="C953">
        <f t="shared" si="59"/>
        <v>4</v>
      </c>
      <c r="D953">
        <v>5.66</v>
      </c>
      <c r="G953">
        <f t="shared" si="57"/>
        <v>5.66</v>
      </c>
      <c r="I953">
        <v>3.07</v>
      </c>
      <c r="J953">
        <f t="shared" si="60"/>
        <v>2.5900000000000003</v>
      </c>
      <c r="L953">
        <v>-20</v>
      </c>
    </row>
    <row r="954" spans="1:12">
      <c r="A954" s="1">
        <v>36677</v>
      </c>
      <c r="B954" t="str">
        <f t="shared" si="61"/>
        <v/>
      </c>
      <c r="C954">
        <f t="shared" si="59"/>
        <v>5</v>
      </c>
      <c r="D954">
        <v>5.92</v>
      </c>
      <c r="G954">
        <f t="shared" si="57"/>
        <v>5.92</v>
      </c>
      <c r="I954">
        <v>3.19</v>
      </c>
      <c r="J954">
        <f t="shared" si="60"/>
        <v>2.73</v>
      </c>
      <c r="L954">
        <v>-20</v>
      </c>
    </row>
    <row r="955" spans="1:12">
      <c r="A955" s="1">
        <v>36707</v>
      </c>
      <c r="B955" t="str">
        <f t="shared" si="61"/>
        <v/>
      </c>
      <c r="C955">
        <f t="shared" si="59"/>
        <v>6</v>
      </c>
      <c r="D955">
        <v>5.74</v>
      </c>
      <c r="G955">
        <f t="shared" ref="G955:G1018" si="62">D955</f>
        <v>5.74</v>
      </c>
      <c r="I955">
        <v>3.73</v>
      </c>
      <c r="J955">
        <f t="shared" si="60"/>
        <v>2.0100000000000002</v>
      </c>
      <c r="L955">
        <v>-20</v>
      </c>
    </row>
    <row r="956" spans="1:12">
      <c r="A956" s="1">
        <v>36738</v>
      </c>
      <c r="B956" t="str">
        <f t="shared" si="61"/>
        <v/>
      </c>
      <c r="C956">
        <f t="shared" si="59"/>
        <v>7</v>
      </c>
      <c r="D956">
        <v>5.93</v>
      </c>
      <c r="G956">
        <f t="shared" si="62"/>
        <v>5.93</v>
      </c>
      <c r="I956">
        <v>3.66</v>
      </c>
      <c r="J956">
        <f t="shared" si="60"/>
        <v>2.2699999999999996</v>
      </c>
      <c r="L956">
        <v>-20</v>
      </c>
    </row>
    <row r="957" spans="1:12">
      <c r="A957" s="1">
        <v>36769</v>
      </c>
      <c r="B957" t="str">
        <f t="shared" si="61"/>
        <v/>
      </c>
      <c r="C957">
        <f t="shared" si="59"/>
        <v>8</v>
      </c>
      <c r="D957">
        <v>6.11</v>
      </c>
      <c r="G957">
        <f t="shared" si="62"/>
        <v>6.11</v>
      </c>
      <c r="I957">
        <v>3.41</v>
      </c>
      <c r="J957">
        <f t="shared" si="60"/>
        <v>2.7</v>
      </c>
      <c r="L957">
        <v>-20</v>
      </c>
    </row>
    <row r="958" spans="1:12">
      <c r="A958" s="1">
        <v>36799</v>
      </c>
      <c r="B958" t="str">
        <f t="shared" si="61"/>
        <v/>
      </c>
      <c r="C958">
        <f t="shared" si="59"/>
        <v>9</v>
      </c>
      <c r="D958">
        <v>5.99</v>
      </c>
      <c r="G958">
        <f t="shared" si="62"/>
        <v>5.99</v>
      </c>
      <c r="I958">
        <v>3.45</v>
      </c>
      <c r="J958">
        <f t="shared" si="60"/>
        <v>2.54</v>
      </c>
      <c r="L958">
        <v>-20</v>
      </c>
    </row>
    <row r="959" spans="1:12">
      <c r="A959" s="1">
        <v>36830</v>
      </c>
      <c r="B959" t="str">
        <f t="shared" si="61"/>
        <v/>
      </c>
      <c r="C959">
        <f t="shared" si="59"/>
        <v>10</v>
      </c>
      <c r="D959">
        <v>6.1</v>
      </c>
      <c r="G959">
        <f t="shared" si="62"/>
        <v>6.1</v>
      </c>
      <c r="I959">
        <v>3.45</v>
      </c>
      <c r="J959">
        <f t="shared" si="60"/>
        <v>2.6499999999999995</v>
      </c>
      <c r="L959">
        <v>-20</v>
      </c>
    </row>
    <row r="960" spans="1:12">
      <c r="A960" s="1">
        <v>36860</v>
      </c>
      <c r="B960" t="str">
        <f t="shared" si="61"/>
        <v/>
      </c>
      <c r="C960">
        <f t="shared" si="59"/>
        <v>11</v>
      </c>
      <c r="D960">
        <v>6.18</v>
      </c>
      <c r="G960">
        <f t="shared" si="62"/>
        <v>6.18</v>
      </c>
      <c r="I960">
        <v>3.45</v>
      </c>
      <c r="J960">
        <f t="shared" si="60"/>
        <v>2.7299999999999995</v>
      </c>
      <c r="L960">
        <v>-20</v>
      </c>
    </row>
    <row r="961" spans="1:12">
      <c r="A961" s="1">
        <v>36891</v>
      </c>
      <c r="B961" t="str">
        <f t="shared" si="61"/>
        <v/>
      </c>
      <c r="C961">
        <f t="shared" si="59"/>
        <v>12</v>
      </c>
      <c r="D961">
        <v>5.83</v>
      </c>
      <c r="G961">
        <f t="shared" si="62"/>
        <v>5.83</v>
      </c>
      <c r="I961">
        <v>3.39</v>
      </c>
      <c r="J961">
        <f t="shared" si="60"/>
        <v>2.44</v>
      </c>
      <c r="L961">
        <v>-20</v>
      </c>
    </row>
    <row r="962" spans="1:12">
      <c r="A962" s="1">
        <v>36922</v>
      </c>
      <c r="B962" t="str">
        <f t="shared" si="61"/>
        <v xml:space="preserve">  01</v>
      </c>
      <c r="C962">
        <f t="shared" si="59"/>
        <v>1</v>
      </c>
      <c r="D962">
        <v>5.27</v>
      </c>
      <c r="G962">
        <f t="shared" si="62"/>
        <v>5.27</v>
      </c>
      <c r="I962">
        <v>3.73</v>
      </c>
      <c r="J962">
        <f t="shared" si="60"/>
        <v>1.5399999999999996</v>
      </c>
      <c r="L962">
        <v>-20</v>
      </c>
    </row>
    <row r="963" spans="1:12">
      <c r="A963" s="1">
        <v>36950</v>
      </c>
      <c r="B963" t="str">
        <f t="shared" si="61"/>
        <v/>
      </c>
      <c r="C963">
        <f t="shared" ref="C963:C1026" si="63">MONTH(A963)</f>
        <v>2</v>
      </c>
      <c r="D963">
        <v>4.93</v>
      </c>
      <c r="G963">
        <f t="shared" si="62"/>
        <v>4.93</v>
      </c>
      <c r="I963">
        <v>3.53</v>
      </c>
      <c r="J963">
        <f t="shared" si="60"/>
        <v>1.4</v>
      </c>
      <c r="L963">
        <v>-20</v>
      </c>
    </row>
    <row r="964" spans="1:12">
      <c r="A964" s="1">
        <v>36981</v>
      </c>
      <c r="B964" t="str">
        <f t="shared" si="61"/>
        <v/>
      </c>
      <c r="C964">
        <f t="shared" si="63"/>
        <v>3</v>
      </c>
      <c r="D964">
        <v>4.5</v>
      </c>
      <c r="G964">
        <f t="shared" si="62"/>
        <v>4.5</v>
      </c>
      <c r="I964">
        <v>2.92</v>
      </c>
      <c r="J964">
        <f t="shared" si="60"/>
        <v>1.58</v>
      </c>
      <c r="L964">
        <v>-20</v>
      </c>
    </row>
    <row r="965" spans="1:12">
      <c r="A965" s="1">
        <v>37011</v>
      </c>
      <c r="B965" t="str">
        <f t="shared" si="61"/>
        <v/>
      </c>
      <c r="C965">
        <f t="shared" si="63"/>
        <v>4</v>
      </c>
      <c r="D965">
        <v>3.91</v>
      </c>
      <c r="G965">
        <f t="shared" si="62"/>
        <v>3.91</v>
      </c>
      <c r="I965">
        <v>3.27</v>
      </c>
      <c r="J965">
        <f t="shared" si="60"/>
        <v>0.64000000000000012</v>
      </c>
      <c r="L965">
        <v>18</v>
      </c>
    </row>
    <row r="966" spans="1:12">
      <c r="A966" s="1">
        <v>37042</v>
      </c>
      <c r="B966" t="str">
        <f t="shared" si="61"/>
        <v/>
      </c>
      <c r="C966">
        <f t="shared" si="63"/>
        <v>5</v>
      </c>
      <c r="D966">
        <v>3.66</v>
      </c>
      <c r="G966">
        <f t="shared" si="62"/>
        <v>3.66</v>
      </c>
      <c r="I966">
        <v>3.62</v>
      </c>
      <c r="J966">
        <f t="shared" si="60"/>
        <v>4.0000000000000036E-2</v>
      </c>
      <c r="L966">
        <v>18</v>
      </c>
    </row>
    <row r="967" spans="1:12">
      <c r="A967" s="1">
        <v>37072</v>
      </c>
      <c r="B967" t="str">
        <f t="shared" si="61"/>
        <v/>
      </c>
      <c r="C967">
        <f t="shared" si="63"/>
        <v>6</v>
      </c>
      <c r="D967">
        <v>3.48</v>
      </c>
      <c r="G967">
        <f t="shared" si="62"/>
        <v>3.48</v>
      </c>
      <c r="I967">
        <v>3.25</v>
      </c>
      <c r="J967">
        <f t="shared" si="60"/>
        <v>0.22999999999999998</v>
      </c>
      <c r="L967">
        <v>18</v>
      </c>
    </row>
    <row r="968" spans="1:12">
      <c r="A968" s="1">
        <v>37103</v>
      </c>
      <c r="B968" t="str">
        <f t="shared" si="61"/>
        <v/>
      </c>
      <c r="C968">
        <f t="shared" si="63"/>
        <v>7</v>
      </c>
      <c r="D968">
        <v>3.54</v>
      </c>
      <c r="G968">
        <f t="shared" si="62"/>
        <v>3.54</v>
      </c>
      <c r="I968">
        <v>2.72</v>
      </c>
      <c r="J968">
        <f t="shared" si="60"/>
        <v>0.81999999999999984</v>
      </c>
      <c r="L968">
        <v>18</v>
      </c>
    </row>
    <row r="969" spans="1:12">
      <c r="A969" s="1">
        <v>37134</v>
      </c>
      <c r="B969" t="str">
        <f t="shared" si="61"/>
        <v/>
      </c>
      <c r="C969">
        <f t="shared" si="63"/>
        <v>8</v>
      </c>
      <c r="D969">
        <v>3.39</v>
      </c>
      <c r="G969">
        <f t="shared" si="62"/>
        <v>3.39</v>
      </c>
      <c r="I969">
        <v>2.72</v>
      </c>
      <c r="J969">
        <f t="shared" si="60"/>
        <v>0.66999999999999993</v>
      </c>
      <c r="L969">
        <v>18</v>
      </c>
    </row>
    <row r="970" spans="1:12">
      <c r="A970" s="1">
        <v>37164</v>
      </c>
      <c r="B970" t="str">
        <f t="shared" si="61"/>
        <v/>
      </c>
      <c r="C970">
        <f t="shared" si="63"/>
        <v>9</v>
      </c>
      <c r="D970">
        <v>2.87</v>
      </c>
      <c r="G970">
        <f t="shared" si="62"/>
        <v>2.87</v>
      </c>
      <c r="I970">
        <v>2.65</v>
      </c>
      <c r="J970">
        <f t="shared" si="60"/>
        <v>0.2200000000000002</v>
      </c>
      <c r="L970">
        <v>18</v>
      </c>
    </row>
    <row r="971" spans="1:12">
      <c r="A971" s="1">
        <v>37195</v>
      </c>
      <c r="B971" t="str">
        <f t="shared" si="61"/>
        <v/>
      </c>
      <c r="C971">
        <f t="shared" si="63"/>
        <v>10</v>
      </c>
      <c r="D971">
        <v>2.2200000000000002</v>
      </c>
      <c r="G971">
        <f t="shared" si="62"/>
        <v>2.2200000000000002</v>
      </c>
      <c r="I971">
        <v>2.13</v>
      </c>
      <c r="J971">
        <f t="shared" si="60"/>
        <v>9.0000000000000302E-2</v>
      </c>
      <c r="L971">
        <v>18</v>
      </c>
    </row>
    <row r="972" spans="1:12">
      <c r="A972" s="1">
        <v>37225</v>
      </c>
      <c r="B972" t="str">
        <f t="shared" si="61"/>
        <v/>
      </c>
      <c r="C972">
        <f t="shared" si="63"/>
        <v>11</v>
      </c>
      <c r="D972">
        <v>1.93</v>
      </c>
      <c r="G972">
        <f t="shared" si="62"/>
        <v>1.93</v>
      </c>
      <c r="I972">
        <v>1.9</v>
      </c>
      <c r="J972">
        <f t="shared" si="60"/>
        <v>3.0000000000000027E-2</v>
      </c>
      <c r="L972">
        <v>18</v>
      </c>
    </row>
    <row r="973" spans="1:12">
      <c r="A973" s="1">
        <v>37256</v>
      </c>
      <c r="B973" t="str">
        <f t="shared" si="61"/>
        <v/>
      </c>
      <c r="C973">
        <f t="shared" si="63"/>
        <v>12</v>
      </c>
      <c r="D973">
        <v>1.72</v>
      </c>
      <c r="G973">
        <f t="shared" si="62"/>
        <v>1.72</v>
      </c>
      <c r="I973">
        <v>1.55</v>
      </c>
      <c r="J973">
        <f t="shared" si="60"/>
        <v>0.16999999999999993</v>
      </c>
      <c r="L973">
        <v>-20</v>
      </c>
    </row>
    <row r="974" spans="1:12">
      <c r="A974" s="1">
        <v>37287</v>
      </c>
      <c r="B974" t="str">
        <f t="shared" si="61"/>
        <v xml:space="preserve">  02</v>
      </c>
      <c r="C974">
        <f t="shared" si="63"/>
        <v>1</v>
      </c>
      <c r="D974">
        <v>1.66</v>
      </c>
      <c r="G974">
        <f t="shared" si="62"/>
        <v>1.66</v>
      </c>
      <c r="I974">
        <v>1.1399999999999999</v>
      </c>
      <c r="J974">
        <f t="shared" si="60"/>
        <v>0.52</v>
      </c>
      <c r="L974">
        <v>-20</v>
      </c>
    </row>
    <row r="975" spans="1:12">
      <c r="A975" s="1">
        <v>37315</v>
      </c>
      <c r="B975" t="str">
        <f t="shared" si="61"/>
        <v/>
      </c>
      <c r="C975">
        <f t="shared" si="63"/>
        <v>2</v>
      </c>
      <c r="D975">
        <v>1.73</v>
      </c>
      <c r="G975">
        <f t="shared" si="62"/>
        <v>1.73</v>
      </c>
      <c r="I975">
        <v>1.1399999999999999</v>
      </c>
      <c r="J975">
        <f t="shared" ref="J975:J1038" si="64">G975-I975</f>
        <v>0.59000000000000008</v>
      </c>
      <c r="L975">
        <v>-20</v>
      </c>
    </row>
    <row r="976" spans="1:12">
      <c r="A976" s="1">
        <v>37346</v>
      </c>
      <c r="B976" t="str">
        <f t="shared" si="61"/>
        <v/>
      </c>
      <c r="C976">
        <f t="shared" si="63"/>
        <v>3</v>
      </c>
      <c r="D976">
        <v>1.81</v>
      </c>
      <c r="G976">
        <f t="shared" si="62"/>
        <v>1.81</v>
      </c>
      <c r="I976">
        <v>1.48</v>
      </c>
      <c r="J976">
        <f t="shared" si="64"/>
        <v>0.33000000000000007</v>
      </c>
      <c r="L976">
        <v>-20</v>
      </c>
    </row>
    <row r="977" spans="1:12">
      <c r="A977" s="1">
        <v>37376</v>
      </c>
      <c r="B977" t="str">
        <f t="shared" si="61"/>
        <v/>
      </c>
      <c r="C977">
        <f t="shared" si="63"/>
        <v>4</v>
      </c>
      <c r="D977">
        <v>1.72</v>
      </c>
      <c r="G977">
        <f t="shared" si="62"/>
        <v>1.72</v>
      </c>
      <c r="I977">
        <v>1.64</v>
      </c>
      <c r="J977">
        <f t="shared" si="64"/>
        <v>8.0000000000000071E-2</v>
      </c>
      <c r="L977">
        <v>-20</v>
      </c>
    </row>
    <row r="978" spans="1:12">
      <c r="A978" s="1">
        <v>37407</v>
      </c>
      <c r="B978" t="str">
        <f t="shared" si="61"/>
        <v/>
      </c>
      <c r="C978">
        <f t="shared" si="63"/>
        <v>5</v>
      </c>
      <c r="D978">
        <v>1.74</v>
      </c>
      <c r="G978">
        <f t="shared" si="62"/>
        <v>1.74</v>
      </c>
      <c r="I978">
        <v>1.18</v>
      </c>
      <c r="J978">
        <f t="shared" si="64"/>
        <v>0.56000000000000005</v>
      </c>
      <c r="L978">
        <v>-20</v>
      </c>
    </row>
    <row r="979" spans="1:12">
      <c r="A979" s="1">
        <v>37437</v>
      </c>
      <c r="B979" t="str">
        <f t="shared" si="61"/>
        <v/>
      </c>
      <c r="C979">
        <f t="shared" si="63"/>
        <v>6</v>
      </c>
      <c r="D979">
        <v>1.71</v>
      </c>
      <c r="G979">
        <f t="shared" si="62"/>
        <v>1.71</v>
      </c>
      <c r="I979">
        <v>1.07</v>
      </c>
      <c r="J979">
        <f t="shared" si="64"/>
        <v>0.6399999999999999</v>
      </c>
      <c r="L979">
        <v>-20</v>
      </c>
    </row>
    <row r="980" spans="1:12">
      <c r="A980" s="1">
        <v>37468</v>
      </c>
      <c r="B980" t="str">
        <f t="shared" si="61"/>
        <v/>
      </c>
      <c r="C980">
        <f t="shared" si="63"/>
        <v>7</v>
      </c>
      <c r="D980">
        <v>1.68</v>
      </c>
      <c r="G980">
        <f t="shared" si="62"/>
        <v>1.68</v>
      </c>
      <c r="I980">
        <v>1.46</v>
      </c>
      <c r="J980">
        <f t="shared" si="64"/>
        <v>0.21999999999999997</v>
      </c>
      <c r="L980">
        <v>-20</v>
      </c>
    </row>
    <row r="981" spans="1:12">
      <c r="A981" s="1">
        <v>37499</v>
      </c>
      <c r="B981" t="str">
        <f t="shared" si="61"/>
        <v/>
      </c>
      <c r="C981">
        <f t="shared" si="63"/>
        <v>8</v>
      </c>
      <c r="D981">
        <v>1.63</v>
      </c>
      <c r="G981">
        <f t="shared" si="62"/>
        <v>1.63</v>
      </c>
      <c r="I981">
        <v>1.8</v>
      </c>
      <c r="J981">
        <f t="shared" si="64"/>
        <v>-0.17000000000000015</v>
      </c>
      <c r="L981">
        <v>-20</v>
      </c>
    </row>
    <row r="982" spans="1:12">
      <c r="A982" s="1">
        <v>37529</v>
      </c>
      <c r="B982" t="str">
        <f t="shared" si="61"/>
        <v/>
      </c>
      <c r="C982">
        <f t="shared" si="63"/>
        <v>9</v>
      </c>
      <c r="D982">
        <v>1.63</v>
      </c>
      <c r="G982">
        <f t="shared" si="62"/>
        <v>1.63</v>
      </c>
      <c r="I982">
        <v>1.51</v>
      </c>
      <c r="J982">
        <f t="shared" si="64"/>
        <v>0.11999999999999988</v>
      </c>
      <c r="L982">
        <v>-20</v>
      </c>
    </row>
    <row r="983" spans="1:12">
      <c r="A983" s="1">
        <v>37560</v>
      </c>
      <c r="B983" t="str">
        <f t="shared" si="61"/>
        <v/>
      </c>
      <c r="C983">
        <f t="shared" si="63"/>
        <v>10</v>
      </c>
      <c r="D983">
        <v>1.59</v>
      </c>
      <c r="G983">
        <f t="shared" si="62"/>
        <v>1.59</v>
      </c>
      <c r="I983">
        <v>2.0299999999999998</v>
      </c>
      <c r="J983">
        <f t="shared" si="64"/>
        <v>-0.43999999999999972</v>
      </c>
      <c r="L983">
        <v>-20</v>
      </c>
    </row>
    <row r="984" spans="1:12">
      <c r="A984" s="1">
        <v>37590</v>
      </c>
      <c r="B984" t="str">
        <f t="shared" si="61"/>
        <v/>
      </c>
      <c r="C984">
        <f t="shared" si="63"/>
        <v>11</v>
      </c>
      <c r="D984">
        <v>1.25</v>
      </c>
      <c r="G984">
        <f t="shared" si="62"/>
        <v>1.25</v>
      </c>
      <c r="I984">
        <v>2.2000000000000002</v>
      </c>
      <c r="J984">
        <f t="shared" si="64"/>
        <v>-0.95000000000000018</v>
      </c>
      <c r="L984">
        <v>-20</v>
      </c>
    </row>
    <row r="985" spans="1:12">
      <c r="A985" s="1">
        <v>37621</v>
      </c>
      <c r="B985" t="str">
        <f t="shared" si="61"/>
        <v/>
      </c>
      <c r="C985">
        <f t="shared" si="63"/>
        <v>12</v>
      </c>
      <c r="D985">
        <v>1.2</v>
      </c>
      <c r="G985">
        <f t="shared" si="62"/>
        <v>1.2</v>
      </c>
      <c r="I985">
        <v>2.38</v>
      </c>
      <c r="J985">
        <f t="shared" si="64"/>
        <v>-1.18</v>
      </c>
      <c r="L985">
        <v>-20</v>
      </c>
    </row>
    <row r="986" spans="1:12">
      <c r="A986" s="1">
        <v>37652</v>
      </c>
      <c r="B986" t="str">
        <f t="shared" si="61"/>
        <v xml:space="preserve">  03</v>
      </c>
      <c r="C986">
        <f t="shared" si="63"/>
        <v>1</v>
      </c>
      <c r="D986">
        <v>1.17</v>
      </c>
      <c r="G986">
        <f t="shared" si="62"/>
        <v>1.17</v>
      </c>
      <c r="I986">
        <v>2.6</v>
      </c>
      <c r="J986">
        <f t="shared" si="64"/>
        <v>-1.4300000000000002</v>
      </c>
      <c r="L986">
        <v>-20</v>
      </c>
    </row>
    <row r="987" spans="1:12">
      <c r="A987" s="1">
        <v>37680</v>
      </c>
      <c r="B987" t="str">
        <f t="shared" si="61"/>
        <v/>
      </c>
      <c r="C987">
        <f t="shared" si="63"/>
        <v>2</v>
      </c>
      <c r="D987">
        <v>1.1599999999999999</v>
      </c>
      <c r="G987">
        <f t="shared" si="62"/>
        <v>1.1599999999999999</v>
      </c>
      <c r="I987">
        <v>2.98</v>
      </c>
      <c r="J987">
        <f t="shared" si="64"/>
        <v>-1.82</v>
      </c>
      <c r="L987">
        <v>-20</v>
      </c>
    </row>
    <row r="988" spans="1:12">
      <c r="A988" s="1">
        <v>37711</v>
      </c>
      <c r="B988" t="str">
        <f t="shared" si="61"/>
        <v/>
      </c>
      <c r="C988">
        <f t="shared" si="63"/>
        <v>3</v>
      </c>
      <c r="D988">
        <v>1.1200000000000001</v>
      </c>
      <c r="G988">
        <f t="shared" si="62"/>
        <v>1.1200000000000001</v>
      </c>
      <c r="I988">
        <v>3.02</v>
      </c>
      <c r="J988">
        <f t="shared" si="64"/>
        <v>-1.9</v>
      </c>
      <c r="L988">
        <v>-20</v>
      </c>
    </row>
    <row r="989" spans="1:12">
      <c r="A989" s="1">
        <v>37741</v>
      </c>
      <c r="B989" t="str">
        <f t="shared" si="61"/>
        <v/>
      </c>
      <c r="C989">
        <f t="shared" si="63"/>
        <v>4</v>
      </c>
      <c r="D989">
        <v>1.1399999999999999</v>
      </c>
      <c r="G989">
        <f t="shared" si="62"/>
        <v>1.1399999999999999</v>
      </c>
      <c r="I989">
        <v>2.2200000000000002</v>
      </c>
      <c r="J989">
        <f t="shared" si="64"/>
        <v>-1.0800000000000003</v>
      </c>
      <c r="L989">
        <v>-20</v>
      </c>
    </row>
    <row r="990" spans="1:12">
      <c r="A990" s="1">
        <v>37772</v>
      </c>
      <c r="B990" t="str">
        <f t="shared" si="61"/>
        <v/>
      </c>
      <c r="C990">
        <f t="shared" si="63"/>
        <v>5</v>
      </c>
      <c r="D990">
        <v>1.08</v>
      </c>
      <c r="G990">
        <f t="shared" si="62"/>
        <v>1.08</v>
      </c>
      <c r="I990">
        <v>2.06</v>
      </c>
      <c r="J990">
        <f t="shared" si="64"/>
        <v>-0.98</v>
      </c>
      <c r="L990">
        <v>-20</v>
      </c>
    </row>
    <row r="991" spans="1:12">
      <c r="A991" s="1">
        <v>37802</v>
      </c>
      <c r="B991" t="str">
        <f t="shared" si="61"/>
        <v/>
      </c>
      <c r="C991">
        <f t="shared" si="63"/>
        <v>6</v>
      </c>
      <c r="D991">
        <v>0.94</v>
      </c>
      <c r="G991">
        <f t="shared" si="62"/>
        <v>0.94</v>
      </c>
      <c r="I991">
        <v>2.11</v>
      </c>
      <c r="J991">
        <f t="shared" si="64"/>
        <v>-1.17</v>
      </c>
      <c r="L991">
        <v>-20</v>
      </c>
    </row>
    <row r="992" spans="1:12">
      <c r="A992" s="1">
        <v>37833</v>
      </c>
      <c r="B992" t="str">
        <f t="shared" si="61"/>
        <v/>
      </c>
      <c r="C992">
        <f t="shared" si="63"/>
        <v>7</v>
      </c>
      <c r="D992">
        <v>0.9</v>
      </c>
      <c r="G992">
        <f t="shared" si="62"/>
        <v>0.9</v>
      </c>
      <c r="I992">
        <v>2.11</v>
      </c>
      <c r="J992">
        <f t="shared" si="64"/>
        <v>-1.21</v>
      </c>
      <c r="L992">
        <v>-20</v>
      </c>
    </row>
    <row r="993" spans="1:12">
      <c r="A993" s="1">
        <v>37864</v>
      </c>
      <c r="B993" t="str">
        <f t="shared" si="61"/>
        <v/>
      </c>
      <c r="C993">
        <f t="shared" si="63"/>
        <v>8</v>
      </c>
      <c r="D993">
        <v>0.95</v>
      </c>
      <c r="G993">
        <f t="shared" si="62"/>
        <v>0.95</v>
      </c>
      <c r="I993">
        <v>2.16</v>
      </c>
      <c r="J993">
        <f t="shared" si="64"/>
        <v>-1.2100000000000002</v>
      </c>
      <c r="L993">
        <v>-20</v>
      </c>
    </row>
    <row r="994" spans="1:12">
      <c r="A994" s="1">
        <v>37894</v>
      </c>
      <c r="B994" t="str">
        <f t="shared" si="61"/>
        <v/>
      </c>
      <c r="C994">
        <f t="shared" si="63"/>
        <v>9</v>
      </c>
      <c r="D994">
        <v>0.94</v>
      </c>
      <c r="G994">
        <f t="shared" si="62"/>
        <v>0.94</v>
      </c>
      <c r="I994">
        <v>2.3199999999999998</v>
      </c>
      <c r="J994">
        <f t="shared" si="64"/>
        <v>-1.38</v>
      </c>
      <c r="L994">
        <v>-20</v>
      </c>
    </row>
    <row r="995" spans="1:12">
      <c r="A995" s="1">
        <v>37925</v>
      </c>
      <c r="B995" t="str">
        <f t="shared" si="61"/>
        <v/>
      </c>
      <c r="C995">
        <f t="shared" si="63"/>
        <v>10</v>
      </c>
      <c r="D995">
        <v>0.92</v>
      </c>
      <c r="G995">
        <f t="shared" si="62"/>
        <v>0.92</v>
      </c>
      <c r="I995">
        <v>2.04</v>
      </c>
      <c r="J995">
        <f t="shared" si="64"/>
        <v>-1.1200000000000001</v>
      </c>
      <c r="L995">
        <v>-20</v>
      </c>
    </row>
    <row r="996" spans="1:12">
      <c r="A996" s="1">
        <v>37955</v>
      </c>
      <c r="B996" t="str">
        <f t="shared" si="61"/>
        <v/>
      </c>
      <c r="C996">
        <f t="shared" si="63"/>
        <v>11</v>
      </c>
      <c r="D996">
        <v>0.94</v>
      </c>
      <c r="G996">
        <f t="shared" si="62"/>
        <v>0.94</v>
      </c>
      <c r="I996">
        <v>1.77</v>
      </c>
      <c r="J996">
        <f t="shared" si="64"/>
        <v>-0.83000000000000007</v>
      </c>
      <c r="L996">
        <v>-20</v>
      </c>
    </row>
    <row r="997" spans="1:12">
      <c r="A997" s="1">
        <v>37986</v>
      </c>
      <c r="B997" t="str">
        <f t="shared" si="61"/>
        <v/>
      </c>
      <c r="C997">
        <f t="shared" si="63"/>
        <v>12</v>
      </c>
      <c r="D997">
        <v>0.9</v>
      </c>
      <c r="G997">
        <f t="shared" si="62"/>
        <v>0.9</v>
      </c>
      <c r="I997">
        <v>1.88</v>
      </c>
      <c r="J997">
        <f t="shared" si="64"/>
        <v>-0.97999999999999987</v>
      </c>
      <c r="L997">
        <v>-20</v>
      </c>
    </row>
    <row r="998" spans="1:12">
      <c r="A998" s="1">
        <v>38017</v>
      </c>
      <c r="B998" t="str">
        <f t="shared" si="61"/>
        <v xml:space="preserve">  04</v>
      </c>
      <c r="C998">
        <f t="shared" si="63"/>
        <v>1</v>
      </c>
      <c r="D998">
        <v>0.89</v>
      </c>
      <c r="G998">
        <f t="shared" si="62"/>
        <v>0.89</v>
      </c>
      <c r="I998">
        <v>1.93</v>
      </c>
      <c r="J998">
        <f t="shared" si="64"/>
        <v>-1.04</v>
      </c>
      <c r="L998">
        <v>-20</v>
      </c>
    </row>
    <row r="999" spans="1:12">
      <c r="A999" s="1">
        <v>38046</v>
      </c>
      <c r="B999" t="str">
        <f t="shared" si="61"/>
        <v/>
      </c>
      <c r="C999">
        <f t="shared" si="63"/>
        <v>2</v>
      </c>
      <c r="D999">
        <v>0.92</v>
      </c>
      <c r="G999">
        <f t="shared" si="62"/>
        <v>0.92</v>
      </c>
      <c r="I999">
        <v>1.69</v>
      </c>
      <c r="J999">
        <f t="shared" si="64"/>
        <v>-0.76999999999999991</v>
      </c>
      <c r="L999">
        <v>-20</v>
      </c>
    </row>
    <row r="1000" spans="1:12">
      <c r="A1000" s="1">
        <v>38077</v>
      </c>
      <c r="B1000" t="str">
        <f t="shared" si="61"/>
        <v/>
      </c>
      <c r="C1000">
        <f t="shared" si="63"/>
        <v>3</v>
      </c>
      <c r="D1000">
        <v>0.94</v>
      </c>
      <c r="G1000">
        <f t="shared" si="62"/>
        <v>0.94</v>
      </c>
      <c r="I1000">
        <v>1.74</v>
      </c>
      <c r="J1000">
        <f t="shared" si="64"/>
        <v>-0.8</v>
      </c>
      <c r="L1000">
        <v>-20</v>
      </c>
    </row>
    <row r="1001" spans="1:12">
      <c r="A1001" s="1">
        <v>38107</v>
      </c>
      <c r="B1001" t="str">
        <f t="shared" si="61"/>
        <v/>
      </c>
      <c r="C1001">
        <f t="shared" si="63"/>
        <v>4</v>
      </c>
      <c r="D1001">
        <v>0.94</v>
      </c>
      <c r="G1001">
        <f t="shared" si="62"/>
        <v>0.94</v>
      </c>
      <c r="I1001">
        <v>2.29</v>
      </c>
      <c r="J1001">
        <f t="shared" si="64"/>
        <v>-1.35</v>
      </c>
      <c r="L1001">
        <v>-20</v>
      </c>
    </row>
    <row r="1002" spans="1:12">
      <c r="A1002" s="1">
        <v>38138</v>
      </c>
      <c r="B1002" t="str">
        <f t="shared" si="61"/>
        <v/>
      </c>
      <c r="C1002">
        <f t="shared" si="63"/>
        <v>5</v>
      </c>
      <c r="D1002">
        <v>1.03</v>
      </c>
      <c r="G1002">
        <f t="shared" si="62"/>
        <v>1.03</v>
      </c>
      <c r="I1002">
        <v>3.05</v>
      </c>
      <c r="J1002">
        <f t="shared" si="64"/>
        <v>-2.0199999999999996</v>
      </c>
      <c r="L1002">
        <v>-20</v>
      </c>
    </row>
    <row r="1003" spans="1:12">
      <c r="A1003" s="1">
        <v>38168</v>
      </c>
      <c r="B1003" t="str">
        <f t="shared" si="61"/>
        <v/>
      </c>
      <c r="C1003">
        <f t="shared" si="63"/>
        <v>6</v>
      </c>
      <c r="D1003">
        <v>1.27</v>
      </c>
      <c r="G1003">
        <f t="shared" si="62"/>
        <v>1.27</v>
      </c>
      <c r="I1003">
        <v>3.27</v>
      </c>
      <c r="J1003">
        <f t="shared" si="64"/>
        <v>-2</v>
      </c>
      <c r="L1003">
        <v>-20</v>
      </c>
    </row>
    <row r="1004" spans="1:12">
      <c r="A1004" s="1">
        <v>38199</v>
      </c>
      <c r="B1004" t="str">
        <f t="shared" si="61"/>
        <v/>
      </c>
      <c r="C1004">
        <f t="shared" si="63"/>
        <v>7</v>
      </c>
      <c r="D1004">
        <v>1.35</v>
      </c>
      <c r="G1004">
        <f t="shared" si="62"/>
        <v>1.35</v>
      </c>
      <c r="I1004">
        <v>2.99</v>
      </c>
      <c r="J1004">
        <f t="shared" si="64"/>
        <v>-1.6400000000000001</v>
      </c>
      <c r="L1004">
        <v>-20</v>
      </c>
    </row>
    <row r="1005" spans="1:12">
      <c r="A1005" s="1">
        <v>38230</v>
      </c>
      <c r="B1005" t="str">
        <f t="shared" si="61"/>
        <v/>
      </c>
      <c r="C1005">
        <f t="shared" si="63"/>
        <v>8</v>
      </c>
      <c r="D1005">
        <v>1.48</v>
      </c>
      <c r="G1005">
        <f t="shared" si="62"/>
        <v>1.48</v>
      </c>
      <c r="I1005">
        <v>2.65</v>
      </c>
      <c r="J1005">
        <f t="shared" si="64"/>
        <v>-1.17</v>
      </c>
      <c r="L1005">
        <v>-20</v>
      </c>
    </row>
    <row r="1006" spans="1:12">
      <c r="A1006" s="1">
        <v>38260</v>
      </c>
      <c r="B1006" t="str">
        <f t="shared" si="61"/>
        <v/>
      </c>
      <c r="C1006">
        <f t="shared" si="63"/>
        <v>9</v>
      </c>
      <c r="D1006">
        <v>1.65</v>
      </c>
      <c r="G1006">
        <f t="shared" si="62"/>
        <v>1.65</v>
      </c>
      <c r="I1006">
        <v>2.54</v>
      </c>
      <c r="J1006">
        <f t="shared" si="64"/>
        <v>-0.89000000000000012</v>
      </c>
      <c r="L1006">
        <v>-20</v>
      </c>
    </row>
    <row r="1007" spans="1:12">
      <c r="A1007" s="1">
        <v>38291</v>
      </c>
      <c r="B1007" t="str">
        <f t="shared" si="61"/>
        <v/>
      </c>
      <c r="C1007">
        <f t="shared" si="63"/>
        <v>10</v>
      </c>
      <c r="D1007">
        <v>1.75</v>
      </c>
      <c r="G1007">
        <f t="shared" si="62"/>
        <v>1.75</v>
      </c>
      <c r="I1007">
        <v>3.19</v>
      </c>
      <c r="J1007">
        <f t="shared" si="64"/>
        <v>-1.44</v>
      </c>
      <c r="L1007">
        <v>-20</v>
      </c>
    </row>
    <row r="1008" spans="1:12">
      <c r="A1008" s="1">
        <v>38321</v>
      </c>
      <c r="B1008" t="str">
        <f t="shared" si="61"/>
        <v/>
      </c>
      <c r="C1008">
        <f t="shared" si="63"/>
        <v>11</v>
      </c>
      <c r="D1008">
        <v>2.06</v>
      </c>
      <c r="G1008">
        <f t="shared" si="62"/>
        <v>2.06</v>
      </c>
      <c r="I1008">
        <v>3.52</v>
      </c>
      <c r="J1008">
        <f t="shared" si="64"/>
        <v>-1.46</v>
      </c>
      <c r="L1008">
        <v>-20</v>
      </c>
    </row>
    <row r="1009" spans="1:12">
      <c r="A1009" s="1">
        <v>38352</v>
      </c>
      <c r="B1009" t="str">
        <f t="shared" si="61"/>
        <v/>
      </c>
      <c r="C1009">
        <f t="shared" si="63"/>
        <v>12</v>
      </c>
      <c r="D1009">
        <v>2.2000000000000002</v>
      </c>
      <c r="G1009">
        <f t="shared" si="62"/>
        <v>2.2000000000000002</v>
      </c>
      <c r="I1009">
        <v>3.26</v>
      </c>
      <c r="J1009">
        <f t="shared" si="64"/>
        <v>-1.0599999999999996</v>
      </c>
      <c r="L1009">
        <v>-20</v>
      </c>
    </row>
    <row r="1010" spans="1:12">
      <c r="A1010" s="1">
        <v>38383</v>
      </c>
      <c r="B1010" t="str">
        <f t="shared" si="61"/>
        <v xml:space="preserve">  05</v>
      </c>
      <c r="C1010">
        <f t="shared" si="63"/>
        <v>1</v>
      </c>
      <c r="D1010">
        <v>2.3199999999999998</v>
      </c>
      <c r="G1010">
        <f t="shared" si="62"/>
        <v>2.3199999999999998</v>
      </c>
      <c r="I1010">
        <v>2.97</v>
      </c>
      <c r="J1010">
        <f t="shared" si="64"/>
        <v>-0.65000000000000036</v>
      </c>
      <c r="L1010">
        <v>-20</v>
      </c>
    </row>
    <row r="1011" spans="1:12">
      <c r="A1011" s="1">
        <v>38411</v>
      </c>
      <c r="B1011" t="str">
        <f t="shared" si="61"/>
        <v/>
      </c>
      <c r="C1011">
        <f t="shared" si="63"/>
        <v>2</v>
      </c>
      <c r="D1011">
        <v>2.5299999999999998</v>
      </c>
      <c r="G1011">
        <f t="shared" si="62"/>
        <v>2.5299999999999998</v>
      </c>
      <c r="I1011">
        <v>3.01</v>
      </c>
      <c r="J1011">
        <f t="shared" si="64"/>
        <v>-0.48</v>
      </c>
      <c r="L1011">
        <v>-20</v>
      </c>
    </row>
    <row r="1012" spans="1:12">
      <c r="A1012" s="1">
        <v>38442</v>
      </c>
      <c r="B1012" t="str">
        <f t="shared" si="61"/>
        <v/>
      </c>
      <c r="C1012">
        <f t="shared" si="63"/>
        <v>3</v>
      </c>
      <c r="D1012">
        <v>2.75</v>
      </c>
      <c r="G1012">
        <f t="shared" si="62"/>
        <v>2.75</v>
      </c>
      <c r="I1012">
        <v>3.15</v>
      </c>
      <c r="J1012">
        <f t="shared" si="64"/>
        <v>-0.39999999999999991</v>
      </c>
      <c r="L1012">
        <v>-20</v>
      </c>
    </row>
    <row r="1013" spans="1:12">
      <c r="A1013" s="1">
        <v>38472</v>
      </c>
      <c r="B1013" t="str">
        <f t="shared" si="61"/>
        <v/>
      </c>
      <c r="C1013">
        <f t="shared" si="63"/>
        <v>4</v>
      </c>
      <c r="D1013">
        <v>2.78</v>
      </c>
      <c r="G1013">
        <f t="shared" si="62"/>
        <v>2.78</v>
      </c>
      <c r="I1013">
        <v>3.51</v>
      </c>
      <c r="J1013">
        <f t="shared" si="64"/>
        <v>-0.73</v>
      </c>
      <c r="L1013">
        <v>-20</v>
      </c>
    </row>
    <row r="1014" spans="1:12">
      <c r="A1014" s="1">
        <v>38503</v>
      </c>
      <c r="B1014" t="str">
        <f t="shared" si="61"/>
        <v/>
      </c>
      <c r="C1014">
        <f t="shared" si="63"/>
        <v>5</v>
      </c>
      <c r="D1014">
        <v>2.85</v>
      </c>
      <c r="G1014">
        <f t="shared" si="62"/>
        <v>2.85</v>
      </c>
      <c r="I1014">
        <v>2.8</v>
      </c>
      <c r="J1014">
        <f t="shared" si="64"/>
        <v>5.0000000000000266E-2</v>
      </c>
      <c r="L1014">
        <v>-20</v>
      </c>
    </row>
    <row r="1015" spans="1:12">
      <c r="A1015" s="1">
        <v>38533</v>
      </c>
      <c r="B1015" t="str">
        <f t="shared" ref="B1015:B1069" si="65">IF(C1015=1,"  0"&amp;YEAR(A1015)-2000,"")</f>
        <v/>
      </c>
      <c r="C1015">
        <f t="shared" si="63"/>
        <v>6</v>
      </c>
      <c r="D1015">
        <v>2.98</v>
      </c>
      <c r="G1015">
        <f t="shared" si="62"/>
        <v>2.98</v>
      </c>
      <c r="I1015">
        <v>2.5299999999999998</v>
      </c>
      <c r="J1015">
        <f t="shared" si="64"/>
        <v>0.45000000000000018</v>
      </c>
      <c r="L1015">
        <v>-20</v>
      </c>
    </row>
    <row r="1016" spans="1:12">
      <c r="A1016" s="1">
        <v>38564</v>
      </c>
      <c r="B1016" t="str">
        <f t="shared" si="65"/>
        <v/>
      </c>
      <c r="C1016">
        <f t="shared" si="63"/>
        <v>7</v>
      </c>
      <c r="D1016">
        <v>3.21</v>
      </c>
      <c r="G1016">
        <f t="shared" si="62"/>
        <v>3.21</v>
      </c>
      <c r="I1016">
        <v>3.17</v>
      </c>
      <c r="J1016">
        <f t="shared" si="64"/>
        <v>4.0000000000000036E-2</v>
      </c>
      <c r="L1016">
        <v>-20</v>
      </c>
    </row>
    <row r="1017" spans="1:12">
      <c r="A1017" s="1">
        <v>38595</v>
      </c>
      <c r="B1017" t="str">
        <f t="shared" si="65"/>
        <v/>
      </c>
      <c r="C1017">
        <f t="shared" si="63"/>
        <v>8</v>
      </c>
      <c r="D1017">
        <v>3.45</v>
      </c>
      <c r="G1017">
        <f t="shared" si="62"/>
        <v>3.45</v>
      </c>
      <c r="I1017">
        <v>3.64</v>
      </c>
      <c r="J1017">
        <f t="shared" si="64"/>
        <v>-0.18999999999999995</v>
      </c>
      <c r="L1017">
        <v>-20</v>
      </c>
    </row>
    <row r="1018" spans="1:12">
      <c r="A1018" s="1">
        <v>38625</v>
      </c>
      <c r="B1018" t="str">
        <f t="shared" si="65"/>
        <v/>
      </c>
      <c r="C1018">
        <f t="shared" si="63"/>
        <v>9</v>
      </c>
      <c r="D1018">
        <v>3.46</v>
      </c>
      <c r="G1018">
        <f t="shared" si="62"/>
        <v>3.46</v>
      </c>
      <c r="I1018">
        <v>4.6900000000000004</v>
      </c>
      <c r="J1018">
        <f t="shared" si="64"/>
        <v>-1.2300000000000004</v>
      </c>
      <c r="L1018">
        <v>-20</v>
      </c>
    </row>
    <row r="1019" spans="1:12">
      <c r="A1019" s="1">
        <v>38656</v>
      </c>
      <c r="B1019" t="str">
        <f t="shared" si="65"/>
        <v/>
      </c>
      <c r="C1019">
        <f t="shared" si="63"/>
        <v>10</v>
      </c>
      <c r="D1019">
        <v>3.7</v>
      </c>
      <c r="G1019">
        <f t="shared" ref="G1019:G1066" si="66">D1019</f>
        <v>3.7</v>
      </c>
      <c r="I1019">
        <v>4.3499999999999996</v>
      </c>
      <c r="J1019">
        <f t="shared" si="64"/>
        <v>-0.64999999999999947</v>
      </c>
      <c r="L1019">
        <v>-20</v>
      </c>
    </row>
    <row r="1020" spans="1:12">
      <c r="A1020" s="1">
        <v>38686</v>
      </c>
      <c r="B1020" t="str">
        <f t="shared" si="65"/>
        <v/>
      </c>
      <c r="C1020">
        <f t="shared" si="63"/>
        <v>11</v>
      </c>
      <c r="D1020">
        <v>3.9</v>
      </c>
      <c r="G1020">
        <f t="shared" si="66"/>
        <v>3.9</v>
      </c>
      <c r="I1020">
        <v>3.46</v>
      </c>
      <c r="J1020">
        <f t="shared" si="64"/>
        <v>0.43999999999999995</v>
      </c>
      <c r="L1020">
        <v>-20</v>
      </c>
    </row>
    <row r="1021" spans="1:12">
      <c r="A1021" s="1">
        <v>38717</v>
      </c>
      <c r="B1021" t="str">
        <f t="shared" si="65"/>
        <v/>
      </c>
      <c r="C1021">
        <f t="shared" si="63"/>
        <v>12</v>
      </c>
      <c r="D1021">
        <v>3.89</v>
      </c>
      <c r="G1021">
        <f t="shared" si="66"/>
        <v>3.89</v>
      </c>
      <c r="I1021">
        <v>3.42</v>
      </c>
      <c r="J1021">
        <f t="shared" si="64"/>
        <v>0.4700000000000002</v>
      </c>
      <c r="L1021">
        <v>-20</v>
      </c>
    </row>
    <row r="1022" spans="1:12">
      <c r="A1022" s="1">
        <v>38748</v>
      </c>
      <c r="B1022" t="str">
        <f t="shared" si="65"/>
        <v xml:space="preserve">  06</v>
      </c>
      <c r="C1022">
        <f t="shared" si="63"/>
        <v>1</v>
      </c>
      <c r="D1022">
        <v>4.2</v>
      </c>
      <c r="G1022">
        <f t="shared" si="66"/>
        <v>4.2</v>
      </c>
      <c r="I1022">
        <v>3.99</v>
      </c>
      <c r="J1022">
        <f t="shared" si="64"/>
        <v>0.20999999999999996</v>
      </c>
      <c r="L1022">
        <v>-20</v>
      </c>
    </row>
    <row r="1023" spans="1:12">
      <c r="A1023" s="1">
        <v>38776</v>
      </c>
      <c r="B1023" t="str">
        <f t="shared" si="65"/>
        <v/>
      </c>
      <c r="C1023">
        <f t="shared" si="63"/>
        <v>2</v>
      </c>
      <c r="D1023">
        <v>4.41</v>
      </c>
      <c r="G1023">
        <f t="shared" si="66"/>
        <v>4.41</v>
      </c>
      <c r="I1023">
        <v>3.6</v>
      </c>
      <c r="J1023">
        <f t="shared" si="64"/>
        <v>0.81</v>
      </c>
      <c r="L1023">
        <v>-20</v>
      </c>
    </row>
    <row r="1024" spans="1:12">
      <c r="A1024" s="1">
        <v>38807</v>
      </c>
      <c r="B1024" t="str">
        <f t="shared" si="65"/>
        <v/>
      </c>
      <c r="C1024">
        <f t="shared" si="63"/>
        <v>3</v>
      </c>
      <c r="D1024">
        <v>4.51</v>
      </c>
      <c r="G1024">
        <f t="shared" si="66"/>
        <v>4.51</v>
      </c>
      <c r="I1024">
        <v>3.36</v>
      </c>
      <c r="J1024">
        <f t="shared" si="64"/>
        <v>1.1499999999999999</v>
      </c>
      <c r="L1024">
        <v>-20</v>
      </c>
    </row>
    <row r="1025" spans="1:12">
      <c r="A1025" s="1">
        <v>38837</v>
      </c>
      <c r="B1025" t="str">
        <f t="shared" si="65"/>
        <v/>
      </c>
      <c r="C1025">
        <f t="shared" si="63"/>
        <v>4</v>
      </c>
      <c r="D1025">
        <v>4.59</v>
      </c>
      <c r="G1025">
        <f t="shared" si="66"/>
        <v>4.59</v>
      </c>
      <c r="I1025">
        <v>3.55</v>
      </c>
      <c r="J1025">
        <f t="shared" si="64"/>
        <v>1.04</v>
      </c>
      <c r="L1025">
        <v>-20</v>
      </c>
    </row>
    <row r="1026" spans="1:12">
      <c r="A1026" s="1">
        <v>38868</v>
      </c>
      <c r="B1026" t="str">
        <f t="shared" si="65"/>
        <v/>
      </c>
      <c r="C1026">
        <f t="shared" si="63"/>
        <v>5</v>
      </c>
      <c r="D1026">
        <v>4.72</v>
      </c>
      <c r="G1026">
        <f t="shared" si="66"/>
        <v>4.72</v>
      </c>
      <c r="I1026">
        <v>4.17</v>
      </c>
      <c r="J1026">
        <f t="shared" si="64"/>
        <v>0.54999999999999982</v>
      </c>
      <c r="L1026">
        <v>-20</v>
      </c>
    </row>
    <row r="1027" spans="1:12">
      <c r="A1027" s="1">
        <v>38898</v>
      </c>
      <c r="B1027" t="str">
        <f t="shared" si="65"/>
        <v/>
      </c>
      <c r="C1027">
        <f t="shared" ref="C1027:C1064" si="67">MONTH(A1027)</f>
        <v>6</v>
      </c>
      <c r="D1027">
        <v>4.79</v>
      </c>
      <c r="G1027">
        <f t="shared" si="66"/>
        <v>4.79</v>
      </c>
      <c r="I1027">
        <v>4.32</v>
      </c>
      <c r="J1027">
        <f t="shared" si="64"/>
        <v>0.46999999999999975</v>
      </c>
      <c r="L1027">
        <v>-20</v>
      </c>
    </row>
    <row r="1028" spans="1:12">
      <c r="A1028" s="1">
        <v>38929</v>
      </c>
      <c r="B1028" t="str">
        <f t="shared" si="65"/>
        <v/>
      </c>
      <c r="C1028">
        <f t="shared" si="67"/>
        <v>7</v>
      </c>
      <c r="D1028">
        <v>4.96</v>
      </c>
      <c r="G1028">
        <f t="shared" si="66"/>
        <v>4.96</v>
      </c>
      <c r="I1028">
        <v>4.1500000000000004</v>
      </c>
      <c r="J1028">
        <f t="shared" si="64"/>
        <v>0.80999999999999961</v>
      </c>
      <c r="L1028">
        <v>-20</v>
      </c>
    </row>
    <row r="1029" spans="1:12">
      <c r="A1029" s="1">
        <v>38960</v>
      </c>
      <c r="B1029" t="str">
        <f t="shared" si="65"/>
        <v/>
      </c>
      <c r="C1029">
        <f t="shared" si="67"/>
        <v>8</v>
      </c>
      <c r="D1029">
        <v>4.9800000000000004</v>
      </c>
      <c r="G1029">
        <f t="shared" si="66"/>
        <v>4.9800000000000004</v>
      </c>
      <c r="I1029">
        <v>3.82</v>
      </c>
      <c r="J1029">
        <f t="shared" si="64"/>
        <v>1.1600000000000006</v>
      </c>
      <c r="L1029">
        <v>-20</v>
      </c>
    </row>
    <row r="1030" spans="1:12">
      <c r="A1030" s="1">
        <v>38990</v>
      </c>
      <c r="B1030" t="str">
        <f t="shared" si="65"/>
        <v/>
      </c>
      <c r="C1030">
        <f t="shared" si="67"/>
        <v>9</v>
      </c>
      <c r="D1030">
        <v>4.82</v>
      </c>
      <c r="G1030">
        <f t="shared" si="66"/>
        <v>4.82</v>
      </c>
      <c r="I1030">
        <v>2.06</v>
      </c>
      <c r="J1030">
        <f t="shared" si="64"/>
        <v>2.7600000000000002</v>
      </c>
      <c r="L1030">
        <v>-20</v>
      </c>
    </row>
    <row r="1031" spans="1:12">
      <c r="A1031" s="1">
        <v>39021</v>
      </c>
      <c r="B1031" t="str">
        <f t="shared" si="65"/>
        <v/>
      </c>
      <c r="C1031">
        <f t="shared" si="67"/>
        <v>10</v>
      </c>
      <c r="D1031">
        <v>4.8899999999999997</v>
      </c>
      <c r="G1031">
        <f t="shared" si="66"/>
        <v>4.8899999999999997</v>
      </c>
      <c r="I1031">
        <v>1.31</v>
      </c>
      <c r="J1031">
        <f t="shared" si="64"/>
        <v>3.5799999999999996</v>
      </c>
      <c r="L1031">
        <v>-20</v>
      </c>
    </row>
    <row r="1032" spans="1:12">
      <c r="A1032" s="1">
        <v>39051</v>
      </c>
      <c r="B1032" t="str">
        <f t="shared" si="65"/>
        <v/>
      </c>
      <c r="C1032">
        <f t="shared" si="67"/>
        <v>11</v>
      </c>
      <c r="D1032">
        <v>4.95</v>
      </c>
      <c r="G1032">
        <f t="shared" si="66"/>
        <v>4.95</v>
      </c>
      <c r="I1032">
        <v>1.97</v>
      </c>
      <c r="J1032">
        <f t="shared" si="64"/>
        <v>2.9800000000000004</v>
      </c>
      <c r="L1032">
        <v>-20</v>
      </c>
    </row>
    <row r="1033" spans="1:12">
      <c r="A1033" s="1">
        <v>39082</v>
      </c>
      <c r="B1033" t="str">
        <f t="shared" si="65"/>
        <v/>
      </c>
      <c r="C1033">
        <f t="shared" si="67"/>
        <v>12</v>
      </c>
      <c r="D1033">
        <v>4.84</v>
      </c>
      <c r="G1033">
        <f t="shared" si="66"/>
        <v>4.84</v>
      </c>
      <c r="I1033">
        <v>2.54</v>
      </c>
      <c r="J1033">
        <f t="shared" si="64"/>
        <v>2.2999999999999998</v>
      </c>
      <c r="L1033">
        <v>-20</v>
      </c>
    </row>
    <row r="1034" spans="1:12">
      <c r="A1034" s="1">
        <v>39113</v>
      </c>
      <c r="B1034" t="str">
        <f t="shared" si="65"/>
        <v xml:space="preserve">  07</v>
      </c>
      <c r="C1034">
        <f t="shared" si="67"/>
        <v>1</v>
      </c>
      <c r="D1034">
        <v>4.96</v>
      </c>
      <c r="G1034">
        <f t="shared" si="66"/>
        <v>4.96</v>
      </c>
      <c r="I1034">
        <v>2.08</v>
      </c>
      <c r="J1034">
        <f t="shared" si="64"/>
        <v>2.88</v>
      </c>
      <c r="L1034">
        <v>-20</v>
      </c>
    </row>
    <row r="1035" spans="1:12">
      <c r="A1035" s="1">
        <v>39141</v>
      </c>
      <c r="B1035" t="str">
        <f t="shared" si="65"/>
        <v/>
      </c>
      <c r="C1035">
        <f t="shared" si="67"/>
        <v>2</v>
      </c>
      <c r="D1035">
        <v>5.0199999999999996</v>
      </c>
      <c r="G1035">
        <f t="shared" si="66"/>
        <v>5.0199999999999996</v>
      </c>
      <c r="I1035">
        <v>2.42</v>
      </c>
      <c r="J1035">
        <f t="shared" si="64"/>
        <v>2.5999999999999996</v>
      </c>
      <c r="L1035">
        <v>-20</v>
      </c>
    </row>
    <row r="1036" spans="1:12">
      <c r="A1036" s="1">
        <v>39172</v>
      </c>
      <c r="B1036" t="str">
        <f t="shared" si="65"/>
        <v/>
      </c>
      <c r="C1036">
        <f t="shared" si="67"/>
        <v>3</v>
      </c>
      <c r="D1036">
        <v>4.96</v>
      </c>
      <c r="G1036">
        <f t="shared" si="66"/>
        <v>4.96</v>
      </c>
      <c r="I1036">
        <v>2.78</v>
      </c>
      <c r="J1036">
        <f t="shared" si="64"/>
        <v>2.1800000000000002</v>
      </c>
      <c r="L1036">
        <v>-20</v>
      </c>
    </row>
    <row r="1037" spans="1:12">
      <c r="A1037" s="1">
        <v>39202</v>
      </c>
      <c r="B1037" t="str">
        <f t="shared" si="65"/>
        <v/>
      </c>
      <c r="C1037">
        <f t="shared" si="67"/>
        <v>4</v>
      </c>
      <c r="D1037">
        <v>4.87</v>
      </c>
      <c r="G1037">
        <f t="shared" si="66"/>
        <v>4.87</v>
      </c>
      <c r="I1037">
        <v>2.57</v>
      </c>
      <c r="J1037">
        <f t="shared" si="64"/>
        <v>2.3000000000000003</v>
      </c>
      <c r="L1037">
        <v>-20</v>
      </c>
    </row>
    <row r="1038" spans="1:12">
      <c r="A1038" s="1">
        <v>39233</v>
      </c>
      <c r="B1038" t="str">
        <f t="shared" si="65"/>
        <v/>
      </c>
      <c r="C1038">
        <f t="shared" si="67"/>
        <v>5</v>
      </c>
      <c r="D1038">
        <v>4.7699999999999996</v>
      </c>
      <c r="G1038">
        <f t="shared" si="66"/>
        <v>4.7699999999999996</v>
      </c>
      <c r="I1038">
        <v>2.69</v>
      </c>
      <c r="J1038">
        <f t="shared" si="64"/>
        <v>2.0799999999999996</v>
      </c>
      <c r="L1038">
        <v>-20</v>
      </c>
    </row>
    <row r="1039" spans="1:12">
      <c r="A1039" s="1">
        <v>39263</v>
      </c>
      <c r="B1039" t="str">
        <f t="shared" si="65"/>
        <v/>
      </c>
      <c r="C1039">
        <f t="shared" si="67"/>
        <v>6</v>
      </c>
      <c r="D1039">
        <v>4.63</v>
      </c>
      <c r="G1039">
        <f t="shared" si="66"/>
        <v>4.63</v>
      </c>
      <c r="I1039">
        <v>2.69</v>
      </c>
      <c r="J1039">
        <f t="shared" ref="J1039:J1065" si="68">G1039-I1039</f>
        <v>1.94</v>
      </c>
      <c r="L1039">
        <v>-20</v>
      </c>
    </row>
    <row r="1040" spans="1:12">
      <c r="A1040" s="1">
        <v>39294</v>
      </c>
      <c r="B1040" t="str">
        <f t="shared" si="65"/>
        <v/>
      </c>
      <c r="C1040">
        <f t="shared" si="67"/>
        <v>7</v>
      </c>
      <c r="D1040">
        <v>4.83</v>
      </c>
      <c r="G1040">
        <f t="shared" si="66"/>
        <v>4.83</v>
      </c>
      <c r="I1040">
        <v>2.36</v>
      </c>
      <c r="J1040">
        <f t="shared" si="68"/>
        <v>2.4700000000000002</v>
      </c>
      <c r="L1040">
        <v>-20</v>
      </c>
    </row>
    <row r="1041" spans="1:12">
      <c r="A1041" s="1">
        <v>39325</v>
      </c>
      <c r="B1041" t="str">
        <f t="shared" si="65"/>
        <v/>
      </c>
      <c r="C1041">
        <f t="shared" si="67"/>
        <v>8</v>
      </c>
      <c r="D1041">
        <v>4.34</v>
      </c>
      <c r="G1041">
        <f t="shared" si="66"/>
        <v>4.34</v>
      </c>
      <c r="I1041">
        <v>1.97</v>
      </c>
      <c r="J1041">
        <f t="shared" si="68"/>
        <v>2.37</v>
      </c>
      <c r="L1041">
        <v>-20</v>
      </c>
    </row>
    <row r="1042" spans="1:12">
      <c r="A1042" s="1">
        <v>39355</v>
      </c>
      <c r="B1042" t="str">
        <f t="shared" si="65"/>
        <v/>
      </c>
      <c r="C1042">
        <f t="shared" si="67"/>
        <v>9</v>
      </c>
      <c r="D1042">
        <v>4.01</v>
      </c>
      <c r="G1042">
        <f t="shared" si="66"/>
        <v>4.01</v>
      </c>
      <c r="I1042">
        <v>2.76</v>
      </c>
      <c r="J1042">
        <f t="shared" si="68"/>
        <v>1.25</v>
      </c>
      <c r="L1042">
        <v>-20</v>
      </c>
    </row>
    <row r="1043" spans="1:12">
      <c r="A1043" s="1">
        <v>39386</v>
      </c>
      <c r="B1043" t="str">
        <f t="shared" si="65"/>
        <v/>
      </c>
      <c r="C1043">
        <f t="shared" si="67"/>
        <v>10</v>
      </c>
      <c r="D1043">
        <v>3.96</v>
      </c>
      <c r="G1043">
        <f t="shared" si="66"/>
        <v>3.96</v>
      </c>
      <c r="I1043">
        <v>3.54</v>
      </c>
      <c r="J1043">
        <f t="shared" si="68"/>
        <v>0.41999999999999993</v>
      </c>
      <c r="L1043">
        <v>-20</v>
      </c>
    </row>
    <row r="1044" spans="1:12">
      <c r="A1044" s="1">
        <v>39416</v>
      </c>
      <c r="B1044" t="str">
        <f t="shared" si="65"/>
        <v/>
      </c>
      <c r="C1044">
        <f t="shared" si="67"/>
        <v>11</v>
      </c>
      <c r="D1044">
        <v>3.49</v>
      </c>
      <c r="G1044">
        <f t="shared" si="66"/>
        <v>3.49</v>
      </c>
      <c r="I1044">
        <v>4.3099999999999996</v>
      </c>
      <c r="J1044">
        <f t="shared" si="68"/>
        <v>-0.8199999999999994</v>
      </c>
      <c r="L1044">
        <v>-20</v>
      </c>
    </row>
    <row r="1045" spans="1:12">
      <c r="A1045" s="1">
        <v>39447</v>
      </c>
      <c r="B1045" t="str">
        <f t="shared" si="65"/>
        <v/>
      </c>
      <c r="C1045">
        <f t="shared" si="67"/>
        <v>12</v>
      </c>
      <c r="D1045">
        <v>3.08</v>
      </c>
      <c r="G1045">
        <f t="shared" si="66"/>
        <v>3.08</v>
      </c>
      <c r="I1045">
        <v>4.08</v>
      </c>
      <c r="J1045">
        <f t="shared" si="68"/>
        <v>-1</v>
      </c>
      <c r="L1045">
        <v>-20</v>
      </c>
    </row>
    <row r="1046" spans="1:12">
      <c r="A1046" s="1">
        <v>39478</v>
      </c>
      <c r="B1046" t="str">
        <f t="shared" si="65"/>
        <v xml:space="preserve">  08</v>
      </c>
      <c r="C1046">
        <f t="shared" si="67"/>
        <v>1</v>
      </c>
      <c r="D1046">
        <v>2.86</v>
      </c>
      <c r="G1046">
        <f t="shared" si="66"/>
        <v>2.86</v>
      </c>
      <c r="I1046">
        <v>4.28</v>
      </c>
      <c r="J1046">
        <f t="shared" si="68"/>
        <v>-1.4200000000000004</v>
      </c>
      <c r="L1046">
        <v>18</v>
      </c>
    </row>
    <row r="1047" spans="1:12">
      <c r="A1047" s="1">
        <v>39507</v>
      </c>
      <c r="B1047" t="str">
        <f t="shared" si="65"/>
        <v/>
      </c>
      <c r="C1047">
        <f t="shared" si="67"/>
        <v>2</v>
      </c>
      <c r="D1047">
        <v>2.21</v>
      </c>
      <c r="G1047">
        <f t="shared" si="66"/>
        <v>2.21</v>
      </c>
      <c r="I1047">
        <v>4.03</v>
      </c>
      <c r="J1047">
        <f t="shared" si="68"/>
        <v>-1.8200000000000003</v>
      </c>
      <c r="L1047">
        <v>18</v>
      </c>
    </row>
    <row r="1048" spans="1:12">
      <c r="A1048" s="1">
        <v>39538</v>
      </c>
      <c r="B1048" t="str">
        <f t="shared" si="65"/>
        <v/>
      </c>
      <c r="C1048">
        <f t="shared" si="67"/>
        <v>3</v>
      </c>
      <c r="D1048">
        <v>1.38</v>
      </c>
      <c r="G1048">
        <f t="shared" si="66"/>
        <v>1.38</v>
      </c>
      <c r="I1048">
        <v>3.98</v>
      </c>
      <c r="J1048">
        <f t="shared" si="68"/>
        <v>-2.6</v>
      </c>
      <c r="L1048">
        <v>18</v>
      </c>
    </row>
    <row r="1049" spans="1:12">
      <c r="A1049" s="1">
        <v>39568</v>
      </c>
      <c r="B1049" t="str">
        <f t="shared" si="65"/>
        <v/>
      </c>
      <c r="C1049">
        <f t="shared" si="67"/>
        <v>4</v>
      </c>
      <c r="D1049">
        <v>1.32</v>
      </c>
      <c r="G1049">
        <f t="shared" si="66"/>
        <v>1.32</v>
      </c>
      <c r="I1049">
        <v>3.94</v>
      </c>
      <c r="J1049">
        <f t="shared" si="68"/>
        <v>-2.62</v>
      </c>
      <c r="L1049">
        <v>18</v>
      </c>
    </row>
    <row r="1050" spans="1:12">
      <c r="A1050" s="1">
        <v>39599</v>
      </c>
      <c r="B1050" t="str">
        <f t="shared" si="65"/>
        <v/>
      </c>
      <c r="C1050">
        <f t="shared" si="67"/>
        <v>5</v>
      </c>
      <c r="D1050">
        <v>1.71</v>
      </c>
      <c r="G1050">
        <f t="shared" si="66"/>
        <v>1.71</v>
      </c>
      <c r="I1050">
        <v>4.18</v>
      </c>
      <c r="J1050">
        <f t="shared" si="68"/>
        <v>-2.4699999999999998</v>
      </c>
      <c r="L1050">
        <v>18</v>
      </c>
    </row>
    <row r="1051" spans="1:12">
      <c r="A1051" s="1">
        <v>39629</v>
      </c>
      <c r="B1051" t="str">
        <f t="shared" si="65"/>
        <v/>
      </c>
      <c r="C1051">
        <f t="shared" si="67"/>
        <v>6</v>
      </c>
      <c r="D1051">
        <v>1.89</v>
      </c>
      <c r="G1051">
        <f t="shared" si="66"/>
        <v>1.89</v>
      </c>
      <c r="I1051">
        <v>5.0199999999999996</v>
      </c>
      <c r="J1051">
        <f t="shared" si="68"/>
        <v>-3.13</v>
      </c>
      <c r="L1051">
        <v>18</v>
      </c>
    </row>
    <row r="1052" spans="1:12">
      <c r="A1052" s="1">
        <v>39660</v>
      </c>
      <c r="B1052" t="str">
        <f t="shared" si="65"/>
        <v/>
      </c>
      <c r="C1052">
        <f t="shared" si="67"/>
        <v>7</v>
      </c>
      <c r="D1052">
        <v>1.72</v>
      </c>
      <c r="G1052">
        <f t="shared" si="66"/>
        <v>1.72</v>
      </c>
      <c r="I1052">
        <v>5.6</v>
      </c>
      <c r="J1052">
        <f t="shared" si="68"/>
        <v>-3.88</v>
      </c>
      <c r="L1052">
        <v>18</v>
      </c>
    </row>
    <row r="1053" spans="1:12">
      <c r="A1053" s="1">
        <v>39691</v>
      </c>
      <c r="B1053" t="str">
        <f t="shared" si="65"/>
        <v/>
      </c>
      <c r="C1053">
        <f t="shared" si="67"/>
        <v>8</v>
      </c>
      <c r="D1053">
        <v>1.79</v>
      </c>
      <c r="G1053">
        <f t="shared" si="66"/>
        <v>1.79</v>
      </c>
      <c r="I1053">
        <v>5.37</v>
      </c>
      <c r="J1053">
        <f t="shared" si="68"/>
        <v>-3.58</v>
      </c>
      <c r="L1053">
        <v>18</v>
      </c>
    </row>
    <row r="1054" spans="1:12">
      <c r="A1054" s="1">
        <v>39721</v>
      </c>
      <c r="B1054" t="str">
        <f t="shared" si="65"/>
        <v/>
      </c>
      <c r="C1054">
        <f t="shared" si="67"/>
        <v>9</v>
      </c>
      <c r="D1054">
        <v>1.46</v>
      </c>
      <c r="G1054">
        <f t="shared" si="66"/>
        <v>1.46</v>
      </c>
      <c r="I1054">
        <v>4.9400000000000004</v>
      </c>
      <c r="J1054">
        <f t="shared" si="68"/>
        <v>-3.4800000000000004</v>
      </c>
      <c r="L1054">
        <v>18</v>
      </c>
    </row>
    <row r="1055" spans="1:12">
      <c r="A1055" s="1">
        <v>39752</v>
      </c>
      <c r="B1055" t="str">
        <f t="shared" si="65"/>
        <v/>
      </c>
      <c r="C1055">
        <f t="shared" si="67"/>
        <v>10</v>
      </c>
      <c r="D1055">
        <v>0.84</v>
      </c>
      <c r="G1055">
        <f t="shared" si="66"/>
        <v>0.84</v>
      </c>
      <c r="I1055">
        <v>3.66</v>
      </c>
      <c r="J1055">
        <f t="shared" si="68"/>
        <v>-2.8200000000000003</v>
      </c>
      <c r="L1055">
        <v>18</v>
      </c>
    </row>
    <row r="1056" spans="1:12">
      <c r="A1056" s="1">
        <v>39782</v>
      </c>
      <c r="B1056" t="str">
        <f t="shared" si="65"/>
        <v/>
      </c>
      <c r="C1056">
        <f t="shared" si="67"/>
        <v>11</v>
      </c>
      <c r="D1056">
        <v>0.3</v>
      </c>
      <c r="G1056">
        <f t="shared" si="66"/>
        <v>0.3</v>
      </c>
      <c r="I1056">
        <v>1.07</v>
      </c>
      <c r="J1056">
        <f t="shared" si="68"/>
        <v>-0.77</v>
      </c>
      <c r="L1056">
        <v>18</v>
      </c>
    </row>
    <row r="1057" spans="1:12">
      <c r="A1057" s="1">
        <v>39813</v>
      </c>
      <c r="B1057" t="str">
        <f t="shared" si="65"/>
        <v/>
      </c>
      <c r="C1057">
        <f t="shared" si="67"/>
        <v>12</v>
      </c>
      <c r="D1057">
        <v>0.04</v>
      </c>
      <c r="G1057">
        <f t="shared" si="66"/>
        <v>0.04</v>
      </c>
      <c r="I1057">
        <v>0.09</v>
      </c>
      <c r="J1057">
        <f t="shared" si="68"/>
        <v>-4.9999999999999996E-2</v>
      </c>
      <c r="L1057">
        <v>18</v>
      </c>
    </row>
    <row r="1058" spans="1:12">
      <c r="A1058" s="1">
        <v>39844</v>
      </c>
      <c r="B1058" t="str">
        <f t="shared" si="65"/>
        <v xml:space="preserve">  09</v>
      </c>
      <c r="C1058">
        <f t="shared" si="67"/>
        <v>1</v>
      </c>
      <c r="D1058">
        <v>0.12</v>
      </c>
      <c r="G1058">
        <f t="shared" si="66"/>
        <v>0.12</v>
      </c>
      <c r="I1058">
        <v>0.03</v>
      </c>
      <c r="J1058">
        <f t="shared" si="68"/>
        <v>0.09</v>
      </c>
      <c r="L1058">
        <v>18</v>
      </c>
    </row>
    <row r="1059" spans="1:12">
      <c r="A1059" s="1">
        <v>39872</v>
      </c>
      <c r="B1059" t="str">
        <f t="shared" si="65"/>
        <v/>
      </c>
      <c r="C1059">
        <f t="shared" si="67"/>
        <v>2</v>
      </c>
      <c r="D1059">
        <v>0.31</v>
      </c>
      <c r="G1059">
        <f t="shared" si="66"/>
        <v>0.31</v>
      </c>
      <c r="I1059">
        <v>0.24</v>
      </c>
      <c r="J1059">
        <f t="shared" si="68"/>
        <v>7.0000000000000007E-2</v>
      </c>
      <c r="L1059">
        <v>18</v>
      </c>
    </row>
    <row r="1060" spans="1:12">
      <c r="A1060" s="1">
        <v>39903</v>
      </c>
      <c r="B1060" t="str">
        <f t="shared" si="65"/>
        <v/>
      </c>
      <c r="C1060">
        <f t="shared" si="67"/>
        <v>3</v>
      </c>
      <c r="D1060">
        <v>0.25</v>
      </c>
      <c r="G1060">
        <f t="shared" si="66"/>
        <v>0.25</v>
      </c>
      <c r="I1060">
        <v>-0.38</v>
      </c>
      <c r="J1060">
        <f t="shared" si="68"/>
        <v>0.63</v>
      </c>
      <c r="L1060">
        <v>18</v>
      </c>
    </row>
    <row r="1061" spans="1:12">
      <c r="A1061" s="1">
        <v>39933</v>
      </c>
      <c r="B1061" t="str">
        <f t="shared" si="65"/>
        <v/>
      </c>
      <c r="C1061">
        <f t="shared" si="67"/>
        <v>4</v>
      </c>
      <c r="D1061">
        <v>0.17</v>
      </c>
      <c r="G1061">
        <f t="shared" si="66"/>
        <v>0.17</v>
      </c>
      <c r="I1061">
        <v>-0.74</v>
      </c>
      <c r="J1061">
        <f t="shared" si="68"/>
        <v>0.91</v>
      </c>
      <c r="L1061">
        <v>18</v>
      </c>
    </row>
    <row r="1062" spans="1:12">
      <c r="A1062" s="1">
        <v>39964</v>
      </c>
      <c r="B1062" t="str">
        <f t="shared" si="65"/>
        <v/>
      </c>
      <c r="C1062">
        <f t="shared" si="67"/>
        <v>5</v>
      </c>
      <c r="D1062">
        <v>0.19</v>
      </c>
      <c r="G1062">
        <f t="shared" si="66"/>
        <v>0.19</v>
      </c>
      <c r="I1062">
        <v>-1.28</v>
      </c>
      <c r="J1062">
        <f t="shared" si="68"/>
        <v>1.47</v>
      </c>
      <c r="L1062">
        <v>18</v>
      </c>
    </row>
    <row r="1063" spans="1:12">
      <c r="A1063" s="1">
        <v>39994</v>
      </c>
      <c r="B1063" t="str">
        <f t="shared" si="65"/>
        <v/>
      </c>
      <c r="C1063">
        <f t="shared" si="67"/>
        <v>6</v>
      </c>
      <c r="D1063">
        <v>0.17</v>
      </c>
      <c r="G1063">
        <f t="shared" si="66"/>
        <v>0.17</v>
      </c>
      <c r="I1063">
        <v>-1.43</v>
      </c>
      <c r="J1063">
        <f t="shared" si="68"/>
        <v>1.5999999999999999</v>
      </c>
      <c r="L1063">
        <v>18</v>
      </c>
    </row>
    <row r="1064" spans="1:12">
      <c r="A1064" s="1">
        <v>40025</v>
      </c>
      <c r="B1064" t="str">
        <f t="shared" si="65"/>
        <v/>
      </c>
      <c r="C1064">
        <f t="shared" si="67"/>
        <v>7</v>
      </c>
      <c r="D1064">
        <v>0.19</v>
      </c>
      <c r="G1064">
        <f t="shared" si="66"/>
        <v>0.19</v>
      </c>
      <c r="I1064">
        <v>-2.1</v>
      </c>
      <c r="J1064">
        <f t="shared" si="68"/>
        <v>2.29</v>
      </c>
      <c r="L1064">
        <v>18</v>
      </c>
    </row>
    <row r="1065" spans="1:12">
      <c r="A1065" s="1">
        <v>40056</v>
      </c>
      <c r="B1065" t="str">
        <f t="shared" si="65"/>
        <v/>
      </c>
      <c r="C1065">
        <f t="shared" ref="C1065:C1069" si="69">MONTH(A1065)</f>
        <v>8</v>
      </c>
      <c r="D1065">
        <v>0.18</v>
      </c>
      <c r="G1065">
        <f t="shared" si="66"/>
        <v>0.18</v>
      </c>
      <c r="I1065">
        <v>-1.48</v>
      </c>
      <c r="J1065">
        <f t="shared" si="68"/>
        <v>1.66</v>
      </c>
      <c r="L1065">
        <v>18</v>
      </c>
    </row>
    <row r="1066" spans="1:12">
      <c r="A1066" s="1">
        <v>40086</v>
      </c>
      <c r="B1066" t="str">
        <f t="shared" si="65"/>
        <v/>
      </c>
      <c r="C1066">
        <f t="shared" si="69"/>
        <v>9</v>
      </c>
      <c r="D1066">
        <v>0.13</v>
      </c>
      <c r="G1066">
        <f t="shared" si="66"/>
        <v>0.13</v>
      </c>
    </row>
    <row r="1067" spans="1:12">
      <c r="A1067" s="1">
        <v>40117</v>
      </c>
      <c r="B1067" t="str">
        <f t="shared" si="65"/>
        <v/>
      </c>
      <c r="C1067">
        <f t="shared" si="69"/>
        <v>10</v>
      </c>
    </row>
    <row r="1068" spans="1:12">
      <c r="A1068" s="1">
        <v>40147</v>
      </c>
      <c r="B1068" t="str">
        <f t="shared" si="65"/>
        <v/>
      </c>
      <c r="C1068">
        <f t="shared" si="69"/>
        <v>11</v>
      </c>
    </row>
    <row r="1069" spans="1:12">
      <c r="A1069" s="1">
        <v>40178</v>
      </c>
      <c r="B1069" t="str">
        <f t="shared" si="65"/>
        <v/>
      </c>
      <c r="C1069">
        <f t="shared" si="69"/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7"/>
  <dimension ref="A1:AG786"/>
  <sheetViews>
    <sheetView workbookViewId="0">
      <selection activeCell="L3" sqref="L3"/>
    </sheetView>
  </sheetViews>
  <sheetFormatPr defaultRowHeight="15"/>
  <cols>
    <col min="1" max="1" width="10.140625" customWidth="1"/>
    <col min="8" max="8" width="9.7109375" bestFit="1" customWidth="1"/>
    <col min="9" max="9" width="9.7109375" style="2" bestFit="1" customWidth="1"/>
    <col min="10" max="10" width="9.7109375" style="2" customWidth="1"/>
  </cols>
  <sheetData>
    <row r="1" spans="1:33">
      <c r="A1">
        <v>1991</v>
      </c>
      <c r="B1" t="s">
        <v>28</v>
      </c>
      <c r="D1" t="s">
        <v>29</v>
      </c>
      <c r="K1" t="s">
        <v>30</v>
      </c>
      <c r="L1" s="9">
        <v>40057</v>
      </c>
      <c r="M1" s="9">
        <v>39814</v>
      </c>
      <c r="N1" s="9">
        <v>39753</v>
      </c>
      <c r="O1" s="9">
        <v>39692</v>
      </c>
      <c r="R1" t="s">
        <v>33</v>
      </c>
      <c r="T1" s="9">
        <v>40057</v>
      </c>
      <c r="U1" s="9">
        <v>40026</v>
      </c>
      <c r="V1" s="9">
        <v>39995</v>
      </c>
      <c r="W1" s="9">
        <v>39965</v>
      </c>
      <c r="X1" s="9">
        <v>39934</v>
      </c>
      <c r="Y1" s="9">
        <v>39904</v>
      </c>
      <c r="Z1" s="9">
        <v>39873</v>
      </c>
      <c r="AA1" s="9">
        <v>39845</v>
      </c>
      <c r="AB1" s="9">
        <v>39814</v>
      </c>
      <c r="AC1" s="9">
        <v>39783</v>
      </c>
      <c r="AD1" s="9">
        <v>39753</v>
      </c>
      <c r="AE1" s="9">
        <v>39722</v>
      </c>
      <c r="AF1" s="9">
        <v>39692</v>
      </c>
      <c r="AG1" s="9">
        <v>39661</v>
      </c>
    </row>
    <row r="2" spans="1:33">
      <c r="A2" s="1">
        <v>33269</v>
      </c>
      <c r="B2">
        <v>6.91</v>
      </c>
      <c r="I2"/>
      <c r="J2"/>
      <c r="K2" t="s">
        <v>31</v>
      </c>
      <c r="L2" t="s">
        <v>63</v>
      </c>
      <c r="R2">
        <v>3</v>
      </c>
      <c r="S2">
        <v>2008</v>
      </c>
      <c r="AF2">
        <v>2</v>
      </c>
      <c r="AG2">
        <v>2</v>
      </c>
    </row>
    <row r="3" spans="1:33">
      <c r="A3" s="1">
        <v>33297</v>
      </c>
      <c r="B3">
        <v>6.25</v>
      </c>
      <c r="H3" s="1">
        <v>33328</v>
      </c>
      <c r="I3" t="str">
        <f>IF(J3=6,"      "&amp;YEAR(H3),"")</f>
        <v/>
      </c>
      <c r="J3">
        <f t="shared" ref="J3:J66" si="0">MONTH(H3)</f>
        <v>3</v>
      </c>
      <c r="K3">
        <f>VLOOKUP(H3,A:D,4,FALSE)</f>
        <v>6.4266666666666667</v>
      </c>
      <c r="R3">
        <v>4</v>
      </c>
      <c r="S3">
        <v>2008</v>
      </c>
      <c r="AC3">
        <v>0.9</v>
      </c>
      <c r="AD3">
        <v>1.2</v>
      </c>
      <c r="AE3">
        <v>2</v>
      </c>
      <c r="AF3">
        <v>2</v>
      </c>
      <c r="AG3">
        <v>2</v>
      </c>
    </row>
    <row r="4" spans="1:33">
      <c r="A4" s="1">
        <v>33328</v>
      </c>
      <c r="B4">
        <v>6.12</v>
      </c>
      <c r="D4">
        <f>AVERAGE(B2:B4)</f>
        <v>6.4266666666666667</v>
      </c>
      <c r="H4" s="1">
        <v>33419</v>
      </c>
      <c r="I4" t="str">
        <f t="shared" ref="I4:I67" si="1">IF(J4=6,"      "&amp;YEAR(H4),"")</f>
        <v xml:space="preserve">      1991</v>
      </c>
      <c r="J4">
        <f t="shared" si="0"/>
        <v>6</v>
      </c>
      <c r="K4">
        <f t="shared" ref="K4:K67" si="2">VLOOKUP(H4,A:D,4,FALSE)</f>
        <v>5.8633333333333342</v>
      </c>
      <c r="R4">
        <v>1</v>
      </c>
      <c r="S4">
        <v>2008</v>
      </c>
      <c r="Z4">
        <v>0.2</v>
      </c>
      <c r="AA4">
        <v>0.1</v>
      </c>
      <c r="AB4">
        <v>0.2</v>
      </c>
      <c r="AC4">
        <v>0.6</v>
      </c>
      <c r="AD4">
        <v>0.9</v>
      </c>
      <c r="AE4">
        <v>1.9</v>
      </c>
      <c r="AF4">
        <v>2</v>
      </c>
      <c r="AG4">
        <v>2.1</v>
      </c>
    </row>
    <row r="5" spans="1:33">
      <c r="A5" s="1">
        <v>33358</v>
      </c>
      <c r="B5">
        <v>5.91</v>
      </c>
      <c r="H5" s="1">
        <v>33511</v>
      </c>
      <c r="I5" t="str">
        <f t="shared" si="1"/>
        <v/>
      </c>
      <c r="J5">
        <f t="shared" si="0"/>
        <v>9</v>
      </c>
      <c r="K5">
        <f t="shared" si="2"/>
        <v>5.6433333333333335</v>
      </c>
      <c r="R5">
        <v>2</v>
      </c>
      <c r="S5">
        <v>2009</v>
      </c>
      <c r="W5">
        <v>0.2</v>
      </c>
      <c r="X5">
        <v>0.2</v>
      </c>
      <c r="Y5">
        <v>0.2</v>
      </c>
      <c r="Z5">
        <v>0.2</v>
      </c>
      <c r="AA5">
        <v>0.1</v>
      </c>
      <c r="AB5">
        <v>0.1</v>
      </c>
      <c r="AC5">
        <v>0.6</v>
      </c>
      <c r="AD5">
        <v>1</v>
      </c>
      <c r="AE5">
        <v>2</v>
      </c>
      <c r="AF5">
        <v>2.2000000000000002</v>
      </c>
      <c r="AG5">
        <v>2.2999999999999998</v>
      </c>
    </row>
    <row r="6" spans="1:33">
      <c r="A6" s="1">
        <v>33389</v>
      </c>
      <c r="B6">
        <v>5.78</v>
      </c>
      <c r="H6" s="1">
        <v>33603</v>
      </c>
      <c r="I6" t="str">
        <f t="shared" si="1"/>
        <v/>
      </c>
      <c r="J6">
        <f t="shared" si="0"/>
        <v>12</v>
      </c>
      <c r="K6">
        <f t="shared" si="2"/>
        <v>4.8166666666666664</v>
      </c>
      <c r="R6">
        <v>3</v>
      </c>
      <c r="S6">
        <v>2009</v>
      </c>
      <c r="T6">
        <v>0.2</v>
      </c>
      <c r="U6">
        <v>0.2</v>
      </c>
      <c r="V6">
        <v>0.2</v>
      </c>
      <c r="W6">
        <v>0.2</v>
      </c>
      <c r="X6">
        <v>0.2</v>
      </c>
      <c r="Y6">
        <v>0.2</v>
      </c>
      <c r="Z6">
        <v>0.2</v>
      </c>
      <c r="AA6">
        <v>0.2</v>
      </c>
      <c r="AB6">
        <v>0.2</v>
      </c>
      <c r="AC6">
        <v>0.7</v>
      </c>
      <c r="AD6">
        <v>1.1000000000000001</v>
      </c>
      <c r="AE6">
        <v>2.2000000000000002</v>
      </c>
      <c r="AF6">
        <v>2.6</v>
      </c>
      <c r="AG6">
        <v>2.6</v>
      </c>
    </row>
    <row r="7" spans="1:33">
      <c r="A7" s="1">
        <v>33419</v>
      </c>
      <c r="B7">
        <v>5.9</v>
      </c>
      <c r="D7">
        <f t="shared" ref="D7" si="3">AVERAGE(B5:B7)</f>
        <v>5.8633333333333342</v>
      </c>
      <c r="H7" s="1">
        <v>33694</v>
      </c>
      <c r="I7" t="str">
        <f t="shared" si="1"/>
        <v/>
      </c>
      <c r="J7">
        <f t="shared" si="0"/>
        <v>3</v>
      </c>
      <c r="K7">
        <f t="shared" si="2"/>
        <v>4.0233333333333334</v>
      </c>
      <c r="R7">
        <v>4</v>
      </c>
      <c r="S7">
        <v>2009</v>
      </c>
      <c r="T7">
        <v>0.2</v>
      </c>
      <c r="U7">
        <v>0.2</v>
      </c>
      <c r="V7">
        <v>0.2</v>
      </c>
      <c r="W7">
        <v>0.2</v>
      </c>
      <c r="X7">
        <v>0.2</v>
      </c>
      <c r="Y7">
        <v>0.2</v>
      </c>
      <c r="Z7">
        <v>0.2</v>
      </c>
      <c r="AA7">
        <v>0.3</v>
      </c>
      <c r="AB7">
        <v>0.4</v>
      </c>
      <c r="AC7">
        <v>1</v>
      </c>
      <c r="AD7">
        <v>1.3</v>
      </c>
      <c r="AE7">
        <v>2.5</v>
      </c>
      <c r="AF7">
        <v>2.9</v>
      </c>
      <c r="AG7">
        <v>3</v>
      </c>
    </row>
    <row r="8" spans="1:33">
      <c r="A8" s="1">
        <v>33450</v>
      </c>
      <c r="B8">
        <v>5.82</v>
      </c>
      <c r="H8" s="1">
        <v>33785</v>
      </c>
      <c r="I8" t="str">
        <f t="shared" si="1"/>
        <v xml:space="preserve">      1992</v>
      </c>
      <c r="J8">
        <f t="shared" si="0"/>
        <v>6</v>
      </c>
      <c r="K8">
        <f t="shared" si="2"/>
        <v>3.7699999999999996</v>
      </c>
      <c r="R8">
        <v>1</v>
      </c>
      <c r="S8">
        <v>2010</v>
      </c>
      <c r="T8">
        <v>0.2</v>
      </c>
      <c r="U8">
        <v>0.2</v>
      </c>
      <c r="V8">
        <v>0.3</v>
      </c>
      <c r="W8">
        <v>0.3</v>
      </c>
      <c r="X8">
        <v>0.3</v>
      </c>
      <c r="Y8">
        <v>0.3</v>
      </c>
      <c r="Z8">
        <v>0.5</v>
      </c>
      <c r="AA8">
        <v>0.5</v>
      </c>
      <c r="AB8">
        <v>0.7</v>
      </c>
      <c r="AC8">
        <v>1.4</v>
      </c>
      <c r="AD8">
        <v>1.7</v>
      </c>
      <c r="AE8">
        <v>2.9</v>
      </c>
    </row>
    <row r="9" spans="1:33">
      <c r="A9" s="1">
        <v>33481</v>
      </c>
      <c r="B9">
        <v>5.66</v>
      </c>
      <c r="H9" s="1">
        <v>33877</v>
      </c>
      <c r="I9" t="str">
        <f t="shared" si="1"/>
        <v/>
      </c>
      <c r="J9">
        <f t="shared" si="0"/>
        <v>9</v>
      </c>
      <c r="K9">
        <f t="shared" si="2"/>
        <v>3.2566666666666664</v>
      </c>
      <c r="R9">
        <v>2</v>
      </c>
      <c r="S9">
        <v>2010</v>
      </c>
      <c r="T9">
        <v>0.4</v>
      </c>
      <c r="U9">
        <v>0.4</v>
      </c>
      <c r="V9">
        <v>0.5</v>
      </c>
      <c r="W9">
        <v>0.5</v>
      </c>
      <c r="X9">
        <v>0.5</v>
      </c>
      <c r="Y9">
        <v>0.5</v>
      </c>
      <c r="Z9">
        <v>0.7</v>
      </c>
      <c r="AA9">
        <v>0.9</v>
      </c>
      <c r="AB9">
        <v>1.1000000000000001</v>
      </c>
    </row>
    <row r="10" spans="1:33">
      <c r="A10" s="1">
        <v>33511</v>
      </c>
      <c r="B10">
        <v>5.45</v>
      </c>
      <c r="D10">
        <f t="shared" ref="D10" si="4">AVERAGE(B8:B10)</f>
        <v>5.6433333333333335</v>
      </c>
      <c r="H10" s="1">
        <v>33969</v>
      </c>
      <c r="I10" t="str">
        <f t="shared" si="1"/>
        <v/>
      </c>
      <c r="J10">
        <f t="shared" si="0"/>
        <v>12</v>
      </c>
      <c r="K10">
        <f t="shared" si="2"/>
        <v>3.0366666666666666</v>
      </c>
      <c r="R10">
        <v>3</v>
      </c>
      <c r="S10">
        <v>2010</v>
      </c>
      <c r="T10">
        <v>0.7</v>
      </c>
      <c r="U10">
        <v>0.8</v>
      </c>
      <c r="V10">
        <v>0.8</v>
      </c>
      <c r="W10">
        <v>0.8</v>
      </c>
      <c r="X10">
        <v>0.8</v>
      </c>
      <c r="Y10">
        <v>0.9</v>
      </c>
    </row>
    <row r="11" spans="1:33">
      <c r="A11" s="1">
        <v>33542</v>
      </c>
      <c r="B11">
        <v>5.21</v>
      </c>
      <c r="H11" s="1">
        <v>34059</v>
      </c>
      <c r="I11" t="str">
        <f t="shared" si="1"/>
        <v/>
      </c>
      <c r="J11">
        <f t="shared" si="0"/>
        <v>3</v>
      </c>
      <c r="K11">
        <f t="shared" si="2"/>
        <v>3.0399999999999996</v>
      </c>
      <c r="R11">
        <v>4</v>
      </c>
      <c r="S11">
        <v>2010</v>
      </c>
      <c r="T11">
        <v>1.1000000000000001</v>
      </c>
      <c r="U11">
        <v>1.1000000000000001</v>
      </c>
      <c r="V11">
        <v>1.2</v>
      </c>
    </row>
    <row r="12" spans="1:33">
      <c r="A12" s="1">
        <v>33572</v>
      </c>
      <c r="B12">
        <v>4.8099999999999996</v>
      </c>
      <c r="H12" s="1">
        <v>34150</v>
      </c>
      <c r="I12" t="str">
        <f t="shared" si="1"/>
        <v xml:space="preserve">      1993</v>
      </c>
      <c r="J12">
        <f t="shared" si="0"/>
        <v>6</v>
      </c>
      <c r="K12">
        <f t="shared" si="2"/>
        <v>3</v>
      </c>
    </row>
    <row r="13" spans="1:33">
      <c r="A13" s="1">
        <v>33603</v>
      </c>
      <c r="B13">
        <v>4.43</v>
      </c>
      <c r="D13">
        <f t="shared" ref="D13" si="5">AVERAGE(B11:B13)</f>
        <v>4.8166666666666664</v>
      </c>
      <c r="H13" s="1">
        <v>34242</v>
      </c>
      <c r="I13" t="str">
        <f t="shared" si="1"/>
        <v/>
      </c>
      <c r="J13">
        <f t="shared" si="0"/>
        <v>9</v>
      </c>
      <c r="K13">
        <f t="shared" si="2"/>
        <v>3.06</v>
      </c>
    </row>
    <row r="14" spans="1:33">
      <c r="A14" s="1">
        <v>33634</v>
      </c>
      <c r="B14">
        <v>4.03</v>
      </c>
      <c r="H14" s="1">
        <v>34334</v>
      </c>
      <c r="I14" t="str">
        <f t="shared" si="1"/>
        <v/>
      </c>
      <c r="J14">
        <f t="shared" si="0"/>
        <v>12</v>
      </c>
      <c r="K14">
        <f t="shared" si="2"/>
        <v>2.9899999999999998</v>
      </c>
    </row>
    <row r="15" spans="1:33">
      <c r="A15" s="1">
        <v>33663</v>
      </c>
      <c r="B15">
        <v>4.0599999999999996</v>
      </c>
      <c r="H15" s="1">
        <v>34424</v>
      </c>
      <c r="I15" t="str">
        <f t="shared" si="1"/>
        <v/>
      </c>
      <c r="J15">
        <f t="shared" si="0"/>
        <v>3</v>
      </c>
      <c r="K15">
        <f t="shared" si="2"/>
        <v>3.2133333333333334</v>
      </c>
    </row>
    <row r="16" spans="1:33">
      <c r="A16" s="1">
        <v>33694</v>
      </c>
      <c r="B16">
        <v>3.98</v>
      </c>
      <c r="D16">
        <f t="shared" ref="D16" si="6">AVERAGE(B14:B16)</f>
        <v>4.0233333333333334</v>
      </c>
      <c r="H16" s="1">
        <v>34515</v>
      </c>
      <c r="I16" t="str">
        <f t="shared" si="1"/>
        <v xml:space="preserve">      1994</v>
      </c>
      <c r="J16">
        <f t="shared" si="0"/>
        <v>6</v>
      </c>
      <c r="K16">
        <f t="shared" si="2"/>
        <v>3.94</v>
      </c>
    </row>
    <row r="17" spans="1:11">
      <c r="A17" s="1">
        <v>33724</v>
      </c>
      <c r="B17">
        <v>3.73</v>
      </c>
      <c r="H17" s="1">
        <v>34607</v>
      </c>
      <c r="I17" t="str">
        <f t="shared" si="1"/>
        <v/>
      </c>
      <c r="J17">
        <f t="shared" si="0"/>
        <v>9</v>
      </c>
      <c r="K17">
        <f t="shared" si="2"/>
        <v>4.4866666666666672</v>
      </c>
    </row>
    <row r="18" spans="1:11">
      <c r="A18" s="1">
        <v>33755</v>
      </c>
      <c r="B18">
        <v>3.82</v>
      </c>
      <c r="H18" s="1">
        <v>34699</v>
      </c>
      <c r="I18" t="str">
        <f t="shared" si="1"/>
        <v/>
      </c>
      <c r="J18">
        <f t="shared" si="0"/>
        <v>12</v>
      </c>
      <c r="K18">
        <f t="shared" si="2"/>
        <v>5.166666666666667</v>
      </c>
    </row>
    <row r="19" spans="1:11">
      <c r="A19" s="1">
        <v>33785</v>
      </c>
      <c r="B19">
        <v>3.76</v>
      </c>
      <c r="D19">
        <f t="shared" ref="D19" si="7">AVERAGE(B17:B19)</f>
        <v>3.7699999999999996</v>
      </c>
      <c r="H19" s="1">
        <v>34789</v>
      </c>
      <c r="I19" t="str">
        <f t="shared" si="1"/>
        <v/>
      </c>
      <c r="J19">
        <f t="shared" si="0"/>
        <v>3</v>
      </c>
      <c r="K19">
        <f t="shared" si="2"/>
        <v>5.81</v>
      </c>
    </row>
    <row r="20" spans="1:11">
      <c r="A20" s="1">
        <v>33816</v>
      </c>
      <c r="B20">
        <v>3.25</v>
      </c>
      <c r="H20" s="1">
        <v>34880</v>
      </c>
      <c r="I20" t="str">
        <f t="shared" si="1"/>
        <v xml:space="preserve">      1995</v>
      </c>
      <c r="J20">
        <f t="shared" si="0"/>
        <v>6</v>
      </c>
      <c r="K20">
        <f t="shared" si="2"/>
        <v>6.02</v>
      </c>
    </row>
    <row r="21" spans="1:11">
      <c r="A21" s="1">
        <v>33847</v>
      </c>
      <c r="B21">
        <v>3.3</v>
      </c>
      <c r="H21" s="1">
        <v>34972</v>
      </c>
      <c r="I21" t="str">
        <f t="shared" si="1"/>
        <v/>
      </c>
      <c r="J21">
        <f t="shared" si="0"/>
        <v>9</v>
      </c>
      <c r="K21">
        <f t="shared" si="2"/>
        <v>5.7966666666666669</v>
      </c>
    </row>
    <row r="22" spans="1:11">
      <c r="A22" s="1">
        <v>33877</v>
      </c>
      <c r="B22">
        <v>3.22</v>
      </c>
      <c r="D22">
        <f t="shared" ref="D22" si="8">AVERAGE(B20:B22)</f>
        <v>3.2566666666666664</v>
      </c>
      <c r="H22" s="1">
        <v>35064</v>
      </c>
      <c r="I22" t="str">
        <f t="shared" si="1"/>
        <v/>
      </c>
      <c r="J22">
        <f t="shared" si="0"/>
        <v>12</v>
      </c>
      <c r="K22">
        <f t="shared" si="2"/>
        <v>5.7199999999999989</v>
      </c>
    </row>
    <row r="23" spans="1:11">
      <c r="A23" s="1">
        <v>33908</v>
      </c>
      <c r="B23">
        <v>3.1</v>
      </c>
      <c r="H23" s="1">
        <v>35155</v>
      </c>
      <c r="I23" t="str">
        <f t="shared" si="1"/>
        <v/>
      </c>
      <c r="J23">
        <f t="shared" si="0"/>
        <v>3</v>
      </c>
      <c r="K23">
        <f t="shared" si="2"/>
        <v>5.3633333333333333</v>
      </c>
    </row>
    <row r="24" spans="1:11">
      <c r="A24" s="1">
        <v>33938</v>
      </c>
      <c r="B24">
        <v>3.09</v>
      </c>
      <c r="H24" s="1">
        <v>35246</v>
      </c>
      <c r="I24" t="str">
        <f t="shared" si="1"/>
        <v xml:space="preserve">      1996</v>
      </c>
      <c r="J24">
        <f t="shared" si="0"/>
        <v>6</v>
      </c>
      <c r="K24">
        <f t="shared" si="2"/>
        <v>5.2433333333333332</v>
      </c>
    </row>
    <row r="25" spans="1:11">
      <c r="A25" s="1">
        <v>33969</v>
      </c>
      <c r="B25">
        <v>2.92</v>
      </c>
      <c r="D25">
        <f t="shared" ref="D25" si="9">AVERAGE(B23:B25)</f>
        <v>3.0366666666666666</v>
      </c>
      <c r="H25" s="1">
        <v>35338</v>
      </c>
      <c r="I25" t="str">
        <f t="shared" si="1"/>
        <v/>
      </c>
      <c r="J25">
        <f t="shared" si="0"/>
        <v>9</v>
      </c>
      <c r="K25">
        <f t="shared" si="2"/>
        <v>5.3066666666666675</v>
      </c>
    </row>
    <row r="26" spans="1:11">
      <c r="A26" s="1">
        <v>34000</v>
      </c>
      <c r="B26">
        <v>3.02</v>
      </c>
      <c r="H26" s="1">
        <v>35430</v>
      </c>
      <c r="I26" t="str">
        <f t="shared" si="1"/>
        <v/>
      </c>
      <c r="J26">
        <f t="shared" si="0"/>
        <v>12</v>
      </c>
      <c r="K26">
        <f t="shared" si="2"/>
        <v>5.28</v>
      </c>
    </row>
    <row r="27" spans="1:11">
      <c r="A27" s="1">
        <v>34028</v>
      </c>
      <c r="B27">
        <v>3.03</v>
      </c>
      <c r="H27" s="1">
        <v>35520</v>
      </c>
      <c r="I27" t="str">
        <f t="shared" si="1"/>
        <v/>
      </c>
      <c r="J27">
        <f t="shared" si="0"/>
        <v>3</v>
      </c>
      <c r="K27">
        <f t="shared" si="2"/>
        <v>5.2766666666666673</v>
      </c>
    </row>
    <row r="28" spans="1:11">
      <c r="A28" s="1">
        <v>34059</v>
      </c>
      <c r="B28">
        <v>3.07</v>
      </c>
      <c r="D28">
        <f t="shared" ref="D28" si="10">AVERAGE(B26:B28)</f>
        <v>3.0399999999999996</v>
      </c>
      <c r="H28" s="1">
        <v>35611</v>
      </c>
      <c r="I28" t="str">
        <f t="shared" si="1"/>
        <v xml:space="preserve">      1997</v>
      </c>
      <c r="J28">
        <f t="shared" si="0"/>
        <v>6</v>
      </c>
      <c r="K28">
        <f t="shared" si="2"/>
        <v>5.5233333333333334</v>
      </c>
    </row>
    <row r="29" spans="1:11">
      <c r="A29" s="1">
        <v>34089</v>
      </c>
      <c r="B29">
        <v>2.96</v>
      </c>
      <c r="H29" s="1">
        <v>35703</v>
      </c>
      <c r="I29" t="str">
        <f t="shared" si="1"/>
        <v/>
      </c>
      <c r="J29">
        <f t="shared" si="0"/>
        <v>9</v>
      </c>
      <c r="K29">
        <f t="shared" si="2"/>
        <v>5.5333333333333323</v>
      </c>
    </row>
    <row r="30" spans="1:11">
      <c r="A30" s="1">
        <v>34120</v>
      </c>
      <c r="B30">
        <v>3</v>
      </c>
      <c r="H30" s="1">
        <v>35795</v>
      </c>
      <c r="I30" t="str">
        <f t="shared" si="1"/>
        <v/>
      </c>
      <c r="J30">
        <f t="shared" si="0"/>
        <v>12</v>
      </c>
      <c r="K30">
        <f t="shared" si="2"/>
        <v>5.5066666666666668</v>
      </c>
    </row>
    <row r="31" spans="1:11">
      <c r="A31" s="1">
        <v>34150</v>
      </c>
      <c r="B31">
        <v>3.04</v>
      </c>
      <c r="D31">
        <f t="shared" ref="D31:D94" si="11">AVERAGE(B29:B31)</f>
        <v>3</v>
      </c>
      <c r="H31" s="1">
        <v>35885</v>
      </c>
      <c r="I31" t="str">
        <f t="shared" si="1"/>
        <v/>
      </c>
      <c r="J31">
        <f t="shared" si="0"/>
        <v>3</v>
      </c>
      <c r="K31">
        <f t="shared" si="2"/>
        <v>5.5200000000000005</v>
      </c>
    </row>
    <row r="32" spans="1:11">
      <c r="A32" s="1">
        <v>34181</v>
      </c>
      <c r="B32">
        <v>3.06</v>
      </c>
      <c r="H32" s="1">
        <v>35976</v>
      </c>
      <c r="I32" t="str">
        <f t="shared" si="1"/>
        <v xml:space="preserve">      1998</v>
      </c>
      <c r="J32">
        <f t="shared" si="0"/>
        <v>6</v>
      </c>
      <c r="K32">
        <f t="shared" si="2"/>
        <v>5.5</v>
      </c>
    </row>
    <row r="33" spans="1:11">
      <c r="A33" s="1">
        <v>34212</v>
      </c>
      <c r="B33">
        <v>3.03</v>
      </c>
      <c r="H33" s="1">
        <v>36068</v>
      </c>
      <c r="I33" t="str">
        <f t="shared" si="1"/>
        <v/>
      </c>
      <c r="J33">
        <f t="shared" si="0"/>
        <v>9</v>
      </c>
      <c r="K33">
        <f t="shared" si="2"/>
        <v>5.5333333333333341</v>
      </c>
    </row>
    <row r="34" spans="1:11">
      <c r="A34" s="1">
        <v>34242</v>
      </c>
      <c r="B34">
        <v>3.09</v>
      </c>
      <c r="D34">
        <f t="shared" si="11"/>
        <v>3.06</v>
      </c>
      <c r="H34" s="1">
        <v>36160</v>
      </c>
      <c r="I34" t="str">
        <f t="shared" si="1"/>
        <v/>
      </c>
      <c r="J34">
        <f t="shared" si="0"/>
        <v>12</v>
      </c>
      <c r="K34">
        <f t="shared" si="2"/>
        <v>4.8600000000000003</v>
      </c>
    </row>
    <row r="35" spans="1:11">
      <c r="A35" s="1">
        <v>34273</v>
      </c>
      <c r="B35">
        <v>2.99</v>
      </c>
      <c r="H35" s="1">
        <v>36250</v>
      </c>
      <c r="I35" t="str">
        <f t="shared" si="1"/>
        <v/>
      </c>
      <c r="J35">
        <f t="shared" si="0"/>
        <v>3</v>
      </c>
      <c r="K35">
        <f t="shared" si="2"/>
        <v>4.7333333333333334</v>
      </c>
    </row>
    <row r="36" spans="1:11">
      <c r="A36" s="1">
        <v>34303</v>
      </c>
      <c r="B36">
        <v>3.02</v>
      </c>
      <c r="H36" s="1">
        <v>36341</v>
      </c>
      <c r="I36" t="str">
        <f t="shared" si="1"/>
        <v xml:space="preserve">      1999</v>
      </c>
      <c r="J36">
        <f t="shared" si="0"/>
        <v>6</v>
      </c>
      <c r="K36">
        <f t="shared" si="2"/>
        <v>4.746666666666667</v>
      </c>
    </row>
    <row r="37" spans="1:11">
      <c r="A37" s="1">
        <v>34334</v>
      </c>
      <c r="B37">
        <v>2.96</v>
      </c>
      <c r="D37">
        <f t="shared" si="11"/>
        <v>2.9899999999999998</v>
      </c>
      <c r="H37" s="1">
        <v>36433</v>
      </c>
      <c r="I37" t="str">
        <f t="shared" si="1"/>
        <v/>
      </c>
      <c r="J37">
        <f t="shared" si="0"/>
        <v>9</v>
      </c>
      <c r="K37">
        <f t="shared" si="2"/>
        <v>5.0933333333333337</v>
      </c>
    </row>
    <row r="38" spans="1:11">
      <c r="A38" s="1">
        <v>34365</v>
      </c>
      <c r="B38">
        <v>3.05</v>
      </c>
      <c r="H38" s="1">
        <v>36525</v>
      </c>
      <c r="I38" t="str">
        <f t="shared" si="1"/>
        <v/>
      </c>
      <c r="J38">
        <f t="shared" si="0"/>
        <v>12</v>
      </c>
      <c r="K38">
        <f t="shared" si="2"/>
        <v>5.3066666666666675</v>
      </c>
    </row>
    <row r="39" spans="1:11">
      <c r="A39" s="1">
        <v>34393</v>
      </c>
      <c r="B39">
        <v>3.25</v>
      </c>
      <c r="H39" s="1">
        <v>36616</v>
      </c>
      <c r="I39" t="str">
        <f t="shared" si="1"/>
        <v/>
      </c>
      <c r="J39">
        <f t="shared" si="0"/>
        <v>3</v>
      </c>
      <c r="K39">
        <f t="shared" si="2"/>
        <v>5.6766666666666667</v>
      </c>
    </row>
    <row r="40" spans="1:11">
      <c r="A40" s="1">
        <v>34424</v>
      </c>
      <c r="B40">
        <v>3.34</v>
      </c>
      <c r="D40">
        <f t="shared" si="11"/>
        <v>3.2133333333333334</v>
      </c>
      <c r="H40" s="1">
        <v>36707</v>
      </c>
      <c r="I40" t="str">
        <f t="shared" si="1"/>
        <v xml:space="preserve">      2000</v>
      </c>
      <c r="J40">
        <f t="shared" si="0"/>
        <v>6</v>
      </c>
      <c r="K40">
        <f t="shared" si="2"/>
        <v>6.2733333333333334</v>
      </c>
    </row>
    <row r="41" spans="1:11">
      <c r="A41" s="1">
        <v>34454</v>
      </c>
      <c r="B41">
        <v>3.56</v>
      </c>
      <c r="H41" s="1">
        <v>36799</v>
      </c>
      <c r="I41" t="str">
        <f t="shared" si="1"/>
        <v/>
      </c>
      <c r="J41">
        <f t="shared" si="0"/>
        <v>9</v>
      </c>
      <c r="K41">
        <f t="shared" si="2"/>
        <v>6.52</v>
      </c>
    </row>
    <row r="42" spans="1:11">
      <c r="A42" s="1">
        <v>34485</v>
      </c>
      <c r="B42">
        <v>4.01</v>
      </c>
      <c r="H42" s="1">
        <v>36891</v>
      </c>
      <c r="I42" t="str">
        <f t="shared" si="1"/>
        <v/>
      </c>
      <c r="J42">
        <f t="shared" si="0"/>
        <v>12</v>
      </c>
      <c r="K42">
        <f t="shared" si="2"/>
        <v>6.4733333333333336</v>
      </c>
    </row>
    <row r="43" spans="1:11">
      <c r="A43" s="1">
        <v>34515</v>
      </c>
      <c r="B43">
        <v>4.25</v>
      </c>
      <c r="D43">
        <f t="shared" si="11"/>
        <v>3.94</v>
      </c>
      <c r="H43" s="1">
        <v>36981</v>
      </c>
      <c r="I43" t="str">
        <f t="shared" si="1"/>
        <v/>
      </c>
      <c r="J43">
        <f t="shared" si="0"/>
        <v>3</v>
      </c>
      <c r="K43">
        <f t="shared" si="2"/>
        <v>5.5933333333333337</v>
      </c>
    </row>
    <row r="44" spans="1:11">
      <c r="A44" s="1">
        <v>34546</v>
      </c>
      <c r="B44">
        <v>4.26</v>
      </c>
      <c r="H44" s="1">
        <v>37072</v>
      </c>
      <c r="I44" t="str">
        <f t="shared" si="1"/>
        <v xml:space="preserve">      2001</v>
      </c>
      <c r="J44">
        <f t="shared" si="0"/>
        <v>6</v>
      </c>
      <c r="K44">
        <f t="shared" si="2"/>
        <v>4.3266666666666671</v>
      </c>
    </row>
    <row r="45" spans="1:11">
      <c r="A45" s="1">
        <v>34577</v>
      </c>
      <c r="B45">
        <v>4.47</v>
      </c>
      <c r="H45" s="1">
        <v>37164</v>
      </c>
      <c r="I45" t="str">
        <f t="shared" si="1"/>
        <v/>
      </c>
      <c r="J45">
        <f t="shared" si="0"/>
        <v>9</v>
      </c>
      <c r="K45">
        <f t="shared" si="2"/>
        <v>3.4966666666666666</v>
      </c>
    </row>
    <row r="46" spans="1:11">
      <c r="A46" s="1">
        <v>34607</v>
      </c>
      <c r="B46">
        <v>4.7300000000000004</v>
      </c>
      <c r="D46">
        <f t="shared" si="11"/>
        <v>4.4866666666666672</v>
      </c>
      <c r="H46" s="1">
        <v>37256</v>
      </c>
      <c r="I46" t="str">
        <f t="shared" si="1"/>
        <v/>
      </c>
      <c r="J46">
        <f t="shared" si="0"/>
        <v>12</v>
      </c>
      <c r="K46">
        <f t="shared" si="2"/>
        <v>2.1333333333333333</v>
      </c>
    </row>
    <row r="47" spans="1:11">
      <c r="A47" s="1">
        <v>34638</v>
      </c>
      <c r="B47">
        <v>4.76</v>
      </c>
      <c r="H47" s="1">
        <v>37346</v>
      </c>
      <c r="I47" t="str">
        <f t="shared" si="1"/>
        <v/>
      </c>
      <c r="J47">
        <f t="shared" si="0"/>
        <v>3</v>
      </c>
      <c r="K47">
        <f t="shared" si="2"/>
        <v>1.7333333333333332</v>
      </c>
    </row>
    <row r="48" spans="1:11">
      <c r="A48" s="1">
        <v>34668</v>
      </c>
      <c r="B48">
        <v>5.29</v>
      </c>
      <c r="H48" s="1">
        <v>37437</v>
      </c>
      <c r="I48" t="str">
        <f t="shared" si="1"/>
        <v xml:space="preserve">      2002</v>
      </c>
      <c r="J48">
        <f t="shared" si="0"/>
        <v>6</v>
      </c>
      <c r="K48">
        <f t="shared" si="2"/>
        <v>1.75</v>
      </c>
    </row>
    <row r="49" spans="1:14">
      <c r="A49" s="1">
        <v>34699</v>
      </c>
      <c r="B49">
        <v>5.45</v>
      </c>
      <c r="D49">
        <f t="shared" si="11"/>
        <v>5.166666666666667</v>
      </c>
      <c r="H49" s="1">
        <v>37529</v>
      </c>
      <c r="I49" t="str">
        <f t="shared" si="1"/>
        <v/>
      </c>
      <c r="J49">
        <f t="shared" si="0"/>
        <v>9</v>
      </c>
      <c r="K49">
        <f t="shared" si="2"/>
        <v>1.74</v>
      </c>
    </row>
    <row r="50" spans="1:14">
      <c r="A50" s="1">
        <v>34730</v>
      </c>
      <c r="B50">
        <v>5.53</v>
      </c>
      <c r="H50" s="1">
        <v>37621</v>
      </c>
      <c r="I50" t="str">
        <f t="shared" si="1"/>
        <v/>
      </c>
      <c r="J50">
        <f t="shared" si="0"/>
        <v>12</v>
      </c>
      <c r="K50">
        <f t="shared" si="2"/>
        <v>1.4433333333333334</v>
      </c>
    </row>
    <row r="51" spans="1:14">
      <c r="A51" s="1">
        <v>34758</v>
      </c>
      <c r="B51">
        <v>5.92</v>
      </c>
      <c r="H51" s="1">
        <v>37711</v>
      </c>
      <c r="I51" t="str">
        <f t="shared" si="1"/>
        <v/>
      </c>
      <c r="J51">
        <f t="shared" si="0"/>
        <v>3</v>
      </c>
      <c r="K51">
        <f t="shared" si="2"/>
        <v>1.25</v>
      </c>
    </row>
    <row r="52" spans="1:14">
      <c r="A52" s="1">
        <v>34789</v>
      </c>
      <c r="B52">
        <v>5.98</v>
      </c>
      <c r="D52">
        <f t="shared" si="11"/>
        <v>5.81</v>
      </c>
      <c r="H52" s="1">
        <v>37802</v>
      </c>
      <c r="I52" t="str">
        <f t="shared" si="1"/>
        <v xml:space="preserve">      2003</v>
      </c>
      <c r="J52">
        <f t="shared" si="0"/>
        <v>6</v>
      </c>
      <c r="K52">
        <f t="shared" si="2"/>
        <v>1.2466666666666668</v>
      </c>
    </row>
    <row r="53" spans="1:14">
      <c r="A53" s="1">
        <v>34819</v>
      </c>
      <c r="B53">
        <v>6.05</v>
      </c>
      <c r="H53" s="1">
        <v>37894</v>
      </c>
      <c r="I53" t="str">
        <f t="shared" si="1"/>
        <v/>
      </c>
      <c r="J53">
        <f t="shared" si="0"/>
        <v>9</v>
      </c>
      <c r="K53">
        <f t="shared" si="2"/>
        <v>1.0166666666666666</v>
      </c>
    </row>
    <row r="54" spans="1:14">
      <c r="A54" s="1">
        <v>34850</v>
      </c>
      <c r="B54">
        <v>6.01</v>
      </c>
      <c r="H54" s="1">
        <v>37986</v>
      </c>
      <c r="I54" t="str">
        <f t="shared" si="1"/>
        <v/>
      </c>
      <c r="J54">
        <f t="shared" si="0"/>
        <v>12</v>
      </c>
      <c r="K54">
        <f t="shared" si="2"/>
        <v>0.99666666666666659</v>
      </c>
    </row>
    <row r="55" spans="1:14">
      <c r="A55" s="1">
        <v>34880</v>
      </c>
      <c r="B55">
        <v>6</v>
      </c>
      <c r="D55">
        <f t="shared" si="11"/>
        <v>6.02</v>
      </c>
      <c r="H55" s="1">
        <v>38077</v>
      </c>
      <c r="I55" t="str">
        <f t="shared" si="1"/>
        <v/>
      </c>
      <c r="J55">
        <f t="shared" si="0"/>
        <v>3</v>
      </c>
      <c r="K55">
        <f t="shared" si="2"/>
        <v>1.0033333333333332</v>
      </c>
    </row>
    <row r="56" spans="1:14">
      <c r="A56" s="1">
        <v>34911</v>
      </c>
      <c r="B56">
        <v>5.85</v>
      </c>
      <c r="H56" s="1">
        <v>38168</v>
      </c>
      <c r="I56" t="str">
        <f t="shared" si="1"/>
        <v xml:space="preserve">      2004</v>
      </c>
      <c r="J56">
        <f t="shared" si="0"/>
        <v>6</v>
      </c>
      <c r="K56">
        <f t="shared" si="2"/>
        <v>1.01</v>
      </c>
    </row>
    <row r="57" spans="1:14">
      <c r="A57" s="1">
        <v>34942</v>
      </c>
      <c r="B57">
        <v>5.74</v>
      </c>
      <c r="H57" s="1">
        <v>38260</v>
      </c>
      <c r="I57" t="str">
        <f t="shared" si="1"/>
        <v/>
      </c>
      <c r="J57">
        <f t="shared" si="0"/>
        <v>9</v>
      </c>
      <c r="K57">
        <f t="shared" si="2"/>
        <v>1.4333333333333333</v>
      </c>
    </row>
    <row r="58" spans="1:14">
      <c r="A58" s="1">
        <v>34972</v>
      </c>
      <c r="B58">
        <v>5.8</v>
      </c>
      <c r="D58">
        <f t="shared" si="11"/>
        <v>5.7966666666666669</v>
      </c>
      <c r="H58" s="1">
        <v>38352</v>
      </c>
      <c r="I58" t="str">
        <f t="shared" si="1"/>
        <v/>
      </c>
      <c r="J58">
        <f t="shared" si="0"/>
        <v>12</v>
      </c>
      <c r="K58">
        <f t="shared" si="2"/>
        <v>1.95</v>
      </c>
    </row>
    <row r="59" spans="1:14">
      <c r="A59" s="1">
        <v>35003</v>
      </c>
      <c r="B59">
        <v>5.76</v>
      </c>
      <c r="H59" s="1">
        <v>38442</v>
      </c>
      <c r="I59" t="str">
        <f t="shared" si="1"/>
        <v/>
      </c>
      <c r="J59">
        <f t="shared" si="0"/>
        <v>3</v>
      </c>
      <c r="K59">
        <f t="shared" si="2"/>
        <v>2.4699999999999998</v>
      </c>
    </row>
    <row r="60" spans="1:14">
      <c r="A60" s="1">
        <v>35033</v>
      </c>
      <c r="B60">
        <v>5.8</v>
      </c>
      <c r="H60" s="1">
        <v>38533</v>
      </c>
      <c r="I60" t="str">
        <f t="shared" si="1"/>
        <v xml:space="preserve">      2005</v>
      </c>
      <c r="J60">
        <f t="shared" si="0"/>
        <v>6</v>
      </c>
      <c r="K60">
        <f t="shared" si="2"/>
        <v>2.9433333333333334</v>
      </c>
    </row>
    <row r="61" spans="1:14">
      <c r="A61" s="1">
        <v>35064</v>
      </c>
      <c r="B61">
        <v>5.6</v>
      </c>
      <c r="D61">
        <f t="shared" si="11"/>
        <v>5.7199999999999989</v>
      </c>
      <c r="H61" s="1">
        <v>38625</v>
      </c>
      <c r="I61" t="str">
        <f t="shared" si="1"/>
        <v/>
      </c>
      <c r="J61">
        <f t="shared" si="0"/>
        <v>9</v>
      </c>
      <c r="K61">
        <f t="shared" si="2"/>
        <v>3.4599999999999995</v>
      </c>
    </row>
    <row r="62" spans="1:14">
      <c r="A62" s="1">
        <v>35095</v>
      </c>
      <c r="B62">
        <v>5.56</v>
      </c>
      <c r="H62" s="1">
        <v>38717</v>
      </c>
      <c r="I62" t="str">
        <f t="shared" si="1"/>
        <v/>
      </c>
      <c r="J62">
        <f t="shared" si="0"/>
        <v>12</v>
      </c>
      <c r="K62">
        <f t="shared" si="2"/>
        <v>3.98</v>
      </c>
    </row>
    <row r="63" spans="1:14">
      <c r="A63" s="1">
        <v>35124</v>
      </c>
      <c r="B63">
        <v>5.22</v>
      </c>
      <c r="H63" s="1">
        <v>38807</v>
      </c>
      <c r="I63" t="str">
        <f t="shared" si="1"/>
        <v/>
      </c>
      <c r="J63">
        <f t="shared" si="0"/>
        <v>3</v>
      </c>
      <c r="K63">
        <f t="shared" si="2"/>
        <v>4.456666666666667</v>
      </c>
      <c r="L63" s="9"/>
      <c r="M63" s="9"/>
      <c r="N63" s="9"/>
    </row>
    <row r="64" spans="1:14">
      <c r="A64" s="1">
        <v>35155</v>
      </c>
      <c r="B64">
        <v>5.31</v>
      </c>
      <c r="D64">
        <f t="shared" si="11"/>
        <v>5.3633333333333333</v>
      </c>
      <c r="H64" s="1">
        <v>38898</v>
      </c>
      <c r="I64" t="str">
        <f t="shared" si="1"/>
        <v xml:space="preserve">      2006</v>
      </c>
      <c r="J64">
        <f t="shared" si="0"/>
        <v>6</v>
      </c>
      <c r="K64">
        <f t="shared" si="2"/>
        <v>4.9066666666666672</v>
      </c>
    </row>
    <row r="65" spans="1:15">
      <c r="A65" s="1">
        <v>35185</v>
      </c>
      <c r="B65">
        <v>5.22</v>
      </c>
      <c r="H65" s="1">
        <v>38990</v>
      </c>
      <c r="I65" t="str">
        <f t="shared" si="1"/>
        <v/>
      </c>
      <c r="J65">
        <f t="shared" si="0"/>
        <v>9</v>
      </c>
      <c r="K65">
        <f t="shared" si="2"/>
        <v>5.246666666666667</v>
      </c>
    </row>
    <row r="66" spans="1:15">
      <c r="A66" s="1">
        <v>35216</v>
      </c>
      <c r="B66">
        <v>5.24</v>
      </c>
      <c r="H66" s="1">
        <v>39082</v>
      </c>
      <c r="I66" t="str">
        <f t="shared" si="1"/>
        <v/>
      </c>
      <c r="J66">
        <f t="shared" si="0"/>
        <v>12</v>
      </c>
      <c r="K66">
        <f t="shared" si="2"/>
        <v>5.246666666666667</v>
      </c>
    </row>
    <row r="67" spans="1:15">
      <c r="A67" s="1">
        <v>35246</v>
      </c>
      <c r="B67">
        <v>5.27</v>
      </c>
      <c r="D67">
        <f t="shared" si="11"/>
        <v>5.2433333333333332</v>
      </c>
      <c r="H67" s="1">
        <v>39172</v>
      </c>
      <c r="I67" t="str">
        <f t="shared" si="1"/>
        <v/>
      </c>
      <c r="J67">
        <f t="shared" ref="J67:J82" si="12">MONTH(H67)</f>
        <v>3</v>
      </c>
      <c r="K67">
        <f t="shared" si="2"/>
        <v>5.2566666666666668</v>
      </c>
    </row>
    <row r="68" spans="1:15">
      <c r="A68" s="1">
        <v>35277</v>
      </c>
      <c r="B68">
        <v>5.4</v>
      </c>
      <c r="H68" s="1">
        <v>39263</v>
      </c>
      <c r="I68" t="str">
        <f t="shared" ref="I68:I82" si="13">IF(J68=6,"      "&amp;YEAR(H68),"")</f>
        <v xml:space="preserve">      2007</v>
      </c>
      <c r="J68">
        <f t="shared" si="12"/>
        <v>6</v>
      </c>
      <c r="K68">
        <f t="shared" ref="K68:K76" si="14">VLOOKUP(H68,A:D,4,FALSE)</f>
        <v>5.25</v>
      </c>
    </row>
    <row r="69" spans="1:15">
      <c r="A69" s="1">
        <v>35308</v>
      </c>
      <c r="B69">
        <v>5.22</v>
      </c>
      <c r="H69" s="1">
        <v>39355</v>
      </c>
      <c r="I69" t="str">
        <f t="shared" si="13"/>
        <v/>
      </c>
      <c r="J69">
        <f t="shared" si="12"/>
        <v>9</v>
      </c>
      <c r="K69">
        <f t="shared" si="14"/>
        <v>5.0733333333333333</v>
      </c>
    </row>
    <row r="70" spans="1:15">
      <c r="A70" s="1">
        <v>35338</v>
      </c>
      <c r="B70">
        <v>5.3</v>
      </c>
      <c r="D70">
        <f t="shared" si="11"/>
        <v>5.3066666666666675</v>
      </c>
      <c r="H70" s="1">
        <v>39447</v>
      </c>
      <c r="I70" t="str">
        <f t="shared" si="13"/>
        <v/>
      </c>
      <c r="J70">
        <f t="shared" si="12"/>
        <v>12</v>
      </c>
      <c r="K70">
        <f t="shared" si="14"/>
        <v>4.496666666666667</v>
      </c>
    </row>
    <row r="71" spans="1:15">
      <c r="A71" s="1">
        <v>35369</v>
      </c>
      <c r="B71">
        <v>5.24</v>
      </c>
      <c r="H71" s="1">
        <v>39538</v>
      </c>
      <c r="I71" t="str">
        <f t="shared" si="13"/>
        <v/>
      </c>
      <c r="J71">
        <f t="shared" si="12"/>
        <v>3</v>
      </c>
      <c r="K71">
        <f t="shared" si="14"/>
        <v>3.1766666666666663</v>
      </c>
    </row>
    <row r="72" spans="1:15">
      <c r="A72" s="1">
        <v>35399</v>
      </c>
      <c r="B72">
        <v>5.31</v>
      </c>
      <c r="H72" s="1">
        <v>39629</v>
      </c>
      <c r="I72" t="str">
        <f t="shared" si="13"/>
        <v xml:space="preserve">      2008</v>
      </c>
      <c r="J72">
        <f t="shared" si="12"/>
        <v>6</v>
      </c>
      <c r="K72">
        <f t="shared" si="14"/>
        <v>2.0866666666666664</v>
      </c>
      <c r="O72">
        <f>K72</f>
        <v>2.0866666666666664</v>
      </c>
    </row>
    <row r="73" spans="1:15">
      <c r="A73" s="1">
        <v>35430</v>
      </c>
      <c r="B73">
        <v>5.29</v>
      </c>
      <c r="D73">
        <f t="shared" si="11"/>
        <v>5.28</v>
      </c>
      <c r="H73" s="1">
        <v>39721</v>
      </c>
      <c r="I73" t="str">
        <f t="shared" si="13"/>
        <v/>
      </c>
      <c r="J73">
        <f t="shared" si="12"/>
        <v>9</v>
      </c>
      <c r="K73">
        <f t="shared" si="14"/>
        <v>1.9400000000000002</v>
      </c>
      <c r="N73">
        <f>K73</f>
        <v>1.9400000000000002</v>
      </c>
      <c r="O73">
        <f>AF2</f>
        <v>2</v>
      </c>
    </row>
    <row r="74" spans="1:15">
      <c r="A74" s="1">
        <v>35461</v>
      </c>
      <c r="B74">
        <v>5.25</v>
      </c>
      <c r="H74" s="1">
        <v>39813</v>
      </c>
      <c r="I74" t="str">
        <f t="shared" si="13"/>
        <v/>
      </c>
      <c r="J74">
        <f t="shared" si="12"/>
        <v>12</v>
      </c>
      <c r="K74">
        <f t="shared" si="14"/>
        <v>0.5066666666666666</v>
      </c>
      <c r="M74">
        <f>K74</f>
        <v>0.5066666666666666</v>
      </c>
      <c r="N74">
        <v>1.2</v>
      </c>
      <c r="O74">
        <f t="shared" ref="O74:O78" si="15">AF3</f>
        <v>2</v>
      </c>
    </row>
    <row r="75" spans="1:15">
      <c r="A75" s="1">
        <v>35489</v>
      </c>
      <c r="B75">
        <v>5.19</v>
      </c>
      <c r="H75" s="1">
        <v>39903</v>
      </c>
      <c r="I75" t="str">
        <f t="shared" si="13"/>
        <v/>
      </c>
      <c r="J75">
        <f t="shared" si="12"/>
        <v>3</v>
      </c>
      <c r="K75">
        <f t="shared" si="14"/>
        <v>0.18333333333333335</v>
      </c>
      <c r="M75">
        <f>AB4</f>
        <v>0.2</v>
      </c>
      <c r="N75">
        <v>0.9</v>
      </c>
      <c r="O75">
        <f t="shared" si="15"/>
        <v>2</v>
      </c>
    </row>
    <row r="76" spans="1:15">
      <c r="A76" s="1">
        <v>35520</v>
      </c>
      <c r="B76">
        <v>5.39</v>
      </c>
      <c r="D76">
        <f t="shared" si="11"/>
        <v>5.2766666666666673</v>
      </c>
      <c r="H76" s="1">
        <v>39994</v>
      </c>
      <c r="I76" t="str">
        <f t="shared" si="13"/>
        <v xml:space="preserve">      2009</v>
      </c>
      <c r="J76">
        <f t="shared" si="12"/>
        <v>6</v>
      </c>
      <c r="K76">
        <f t="shared" si="14"/>
        <v>0.17999999999999997</v>
      </c>
      <c r="L76">
        <f>K76</f>
        <v>0.17999999999999997</v>
      </c>
      <c r="M76">
        <f t="shared" ref="M76:M80" si="16">AB5</f>
        <v>0.1</v>
      </c>
      <c r="N76">
        <v>1</v>
      </c>
      <c r="O76">
        <f t="shared" si="15"/>
        <v>2.2000000000000002</v>
      </c>
    </row>
    <row r="77" spans="1:15">
      <c r="A77" s="1">
        <v>35550</v>
      </c>
      <c r="B77">
        <v>5.51</v>
      </c>
      <c r="H77" s="1">
        <v>40086</v>
      </c>
      <c r="I77" t="str">
        <f t="shared" si="13"/>
        <v/>
      </c>
      <c r="J77">
        <f t="shared" si="12"/>
        <v>9</v>
      </c>
      <c r="L77">
        <f>T6</f>
        <v>0.2</v>
      </c>
      <c r="M77">
        <f t="shared" si="16"/>
        <v>0.2</v>
      </c>
      <c r="N77">
        <v>1.1000000000000001</v>
      </c>
      <c r="O77">
        <f t="shared" si="15"/>
        <v>2.6</v>
      </c>
    </row>
    <row r="78" spans="1:15">
      <c r="A78" s="1">
        <v>35581</v>
      </c>
      <c r="B78">
        <v>5.5</v>
      </c>
      <c r="H78" s="1">
        <v>40178</v>
      </c>
      <c r="I78" t="str">
        <f t="shared" si="13"/>
        <v/>
      </c>
      <c r="J78">
        <f t="shared" si="12"/>
        <v>12</v>
      </c>
      <c r="L78">
        <f t="shared" ref="L78:L82" si="17">T7</f>
        <v>0.2</v>
      </c>
      <c r="M78">
        <f t="shared" si="16"/>
        <v>0.4</v>
      </c>
      <c r="N78">
        <v>1.3</v>
      </c>
      <c r="O78">
        <f t="shared" si="15"/>
        <v>2.9</v>
      </c>
    </row>
    <row r="79" spans="1:15">
      <c r="A79" s="1">
        <v>35611</v>
      </c>
      <c r="B79">
        <v>5.56</v>
      </c>
      <c r="D79">
        <f t="shared" si="11"/>
        <v>5.5233333333333334</v>
      </c>
      <c r="H79" s="1">
        <v>40268</v>
      </c>
      <c r="I79" t="str">
        <f t="shared" si="13"/>
        <v/>
      </c>
      <c r="J79">
        <f t="shared" si="12"/>
        <v>3</v>
      </c>
      <c r="L79">
        <f t="shared" si="17"/>
        <v>0.2</v>
      </c>
      <c r="M79">
        <f t="shared" si="16"/>
        <v>0.7</v>
      </c>
      <c r="N79">
        <v>1.7</v>
      </c>
    </row>
    <row r="80" spans="1:15">
      <c r="A80" s="1">
        <v>35642</v>
      </c>
      <c r="B80">
        <v>5.52</v>
      </c>
      <c r="H80" s="1">
        <v>40359</v>
      </c>
      <c r="I80" t="str">
        <f t="shared" si="13"/>
        <v xml:space="preserve">      2010</v>
      </c>
      <c r="J80">
        <f t="shared" si="12"/>
        <v>6</v>
      </c>
      <c r="L80">
        <f t="shared" si="17"/>
        <v>0.4</v>
      </c>
      <c r="M80">
        <f t="shared" si="16"/>
        <v>1.1000000000000001</v>
      </c>
    </row>
    <row r="81" spans="1:12">
      <c r="A81" s="1">
        <v>35673</v>
      </c>
      <c r="B81">
        <v>5.54</v>
      </c>
      <c r="H81" s="1">
        <v>40451</v>
      </c>
      <c r="I81" t="str">
        <f t="shared" si="13"/>
        <v/>
      </c>
      <c r="J81">
        <f t="shared" si="12"/>
        <v>9</v>
      </c>
      <c r="L81">
        <f t="shared" si="17"/>
        <v>0.7</v>
      </c>
    </row>
    <row r="82" spans="1:12">
      <c r="A82" s="1">
        <v>35703</v>
      </c>
      <c r="B82">
        <v>5.54</v>
      </c>
      <c r="D82">
        <f t="shared" si="11"/>
        <v>5.5333333333333323</v>
      </c>
      <c r="H82" s="1">
        <v>40543</v>
      </c>
      <c r="I82" t="str">
        <f t="shared" si="13"/>
        <v/>
      </c>
      <c r="J82">
        <f t="shared" si="12"/>
        <v>12</v>
      </c>
      <c r="L82">
        <f t="shared" si="17"/>
        <v>1.1000000000000001</v>
      </c>
    </row>
    <row r="83" spans="1:12">
      <c r="A83" s="1">
        <v>35734</v>
      </c>
      <c r="B83">
        <v>5.5</v>
      </c>
      <c r="H83" s="1"/>
      <c r="I83"/>
      <c r="J83"/>
    </row>
    <row r="84" spans="1:12">
      <c r="A84" s="1">
        <v>35764</v>
      </c>
      <c r="B84">
        <v>5.52</v>
      </c>
      <c r="H84" s="1"/>
      <c r="I84"/>
      <c r="J84"/>
    </row>
    <row r="85" spans="1:12">
      <c r="A85" s="1">
        <v>35795</v>
      </c>
      <c r="B85">
        <v>5.5</v>
      </c>
      <c r="D85">
        <f t="shared" si="11"/>
        <v>5.5066666666666668</v>
      </c>
      <c r="H85" s="1"/>
      <c r="I85"/>
      <c r="J85"/>
    </row>
    <row r="86" spans="1:12">
      <c r="A86" s="1">
        <v>35826</v>
      </c>
      <c r="B86">
        <v>5.56</v>
      </c>
      <c r="H86" s="1"/>
      <c r="I86"/>
      <c r="J86"/>
    </row>
    <row r="87" spans="1:12">
      <c r="A87" s="1">
        <v>35854</v>
      </c>
      <c r="B87">
        <v>5.51</v>
      </c>
      <c r="H87" s="1"/>
      <c r="I87" s="8"/>
      <c r="J87"/>
    </row>
    <row r="88" spans="1:12">
      <c r="A88" s="1">
        <v>35885</v>
      </c>
      <c r="B88">
        <v>5.49</v>
      </c>
      <c r="D88">
        <f t="shared" si="11"/>
        <v>5.5200000000000005</v>
      </c>
      <c r="H88" s="1"/>
      <c r="I88"/>
      <c r="J88"/>
    </row>
    <row r="89" spans="1:12">
      <c r="A89" s="1">
        <v>35915</v>
      </c>
      <c r="B89">
        <v>5.45</v>
      </c>
      <c r="H89" s="1"/>
      <c r="I89"/>
      <c r="J89"/>
    </row>
    <row r="90" spans="1:12">
      <c r="A90" s="1">
        <v>35946</v>
      </c>
      <c r="B90">
        <v>5.49</v>
      </c>
      <c r="I90"/>
      <c r="J90"/>
    </row>
    <row r="91" spans="1:12">
      <c r="A91" s="1">
        <v>35976</v>
      </c>
      <c r="B91">
        <v>5.56</v>
      </c>
      <c r="D91">
        <f t="shared" si="11"/>
        <v>5.5</v>
      </c>
      <c r="I91"/>
      <c r="J91"/>
    </row>
    <row r="92" spans="1:12">
      <c r="A92" s="1">
        <v>36007</v>
      </c>
      <c r="B92">
        <v>5.54</v>
      </c>
      <c r="I92"/>
      <c r="J92"/>
    </row>
    <row r="93" spans="1:12">
      <c r="A93" s="1">
        <v>36038</v>
      </c>
      <c r="B93">
        <v>5.55</v>
      </c>
      <c r="I93"/>
      <c r="J93"/>
    </row>
    <row r="94" spans="1:12">
      <c r="A94" s="1">
        <v>36068</v>
      </c>
      <c r="B94">
        <v>5.51</v>
      </c>
      <c r="D94">
        <f t="shared" si="11"/>
        <v>5.5333333333333341</v>
      </c>
      <c r="I94"/>
      <c r="J94"/>
    </row>
    <row r="95" spans="1:12">
      <c r="A95" s="1">
        <v>36099</v>
      </c>
      <c r="B95">
        <v>5.07</v>
      </c>
      <c r="I95"/>
      <c r="J95"/>
    </row>
    <row r="96" spans="1:12">
      <c r="A96" s="1">
        <v>36129</v>
      </c>
      <c r="B96">
        <v>4.83</v>
      </c>
      <c r="I96"/>
      <c r="J96"/>
    </row>
    <row r="97" spans="1:10">
      <c r="A97" s="1">
        <v>36160</v>
      </c>
      <c r="B97">
        <v>4.68</v>
      </c>
      <c r="D97">
        <f t="shared" ref="D97:D160" si="18">AVERAGE(B95:B97)</f>
        <v>4.8600000000000003</v>
      </c>
      <c r="I97"/>
      <c r="J97"/>
    </row>
    <row r="98" spans="1:10">
      <c r="A98" s="1">
        <v>36191</v>
      </c>
      <c r="B98">
        <v>4.63</v>
      </c>
      <c r="I98"/>
      <c r="J98"/>
    </row>
    <row r="99" spans="1:10">
      <c r="A99" s="1">
        <v>36219</v>
      </c>
      <c r="B99">
        <v>4.76</v>
      </c>
      <c r="I99"/>
      <c r="J99"/>
    </row>
    <row r="100" spans="1:10">
      <c r="A100" s="1">
        <v>36250</v>
      </c>
      <c r="B100">
        <v>4.8099999999999996</v>
      </c>
      <c r="D100">
        <f t="shared" si="18"/>
        <v>4.7333333333333334</v>
      </c>
      <c r="I100"/>
      <c r="J100"/>
    </row>
    <row r="101" spans="1:10">
      <c r="A101" s="1">
        <v>36280</v>
      </c>
      <c r="B101">
        <v>4.74</v>
      </c>
      <c r="I101"/>
      <c r="J101"/>
    </row>
    <row r="102" spans="1:10">
      <c r="A102" s="1">
        <v>36311</v>
      </c>
      <c r="B102">
        <v>4.74</v>
      </c>
      <c r="I102"/>
      <c r="J102"/>
    </row>
    <row r="103" spans="1:10">
      <c r="A103" s="1">
        <v>36341</v>
      </c>
      <c r="B103">
        <v>4.76</v>
      </c>
      <c r="D103">
        <f t="shared" si="18"/>
        <v>4.746666666666667</v>
      </c>
      <c r="I103"/>
      <c r="J103"/>
    </row>
    <row r="104" spans="1:10">
      <c r="A104" s="1">
        <v>36372</v>
      </c>
      <c r="B104">
        <v>4.99</v>
      </c>
      <c r="I104"/>
      <c r="J104"/>
    </row>
    <row r="105" spans="1:10">
      <c r="A105" s="1">
        <v>36403</v>
      </c>
      <c r="B105">
        <v>5.07</v>
      </c>
      <c r="I105"/>
      <c r="J105"/>
    </row>
    <row r="106" spans="1:10">
      <c r="A106" s="1">
        <v>36433</v>
      </c>
      <c r="B106">
        <v>5.22</v>
      </c>
      <c r="D106">
        <f t="shared" si="18"/>
        <v>5.0933333333333337</v>
      </c>
      <c r="I106"/>
      <c r="J106"/>
    </row>
    <row r="107" spans="1:10">
      <c r="A107" s="1">
        <v>36464</v>
      </c>
      <c r="B107">
        <v>5.2</v>
      </c>
      <c r="I107"/>
      <c r="J107"/>
    </row>
    <row r="108" spans="1:10">
      <c r="A108" s="1">
        <v>36494</v>
      </c>
      <c r="B108">
        <v>5.42</v>
      </c>
      <c r="I108"/>
      <c r="J108"/>
    </row>
    <row r="109" spans="1:10">
      <c r="A109" s="1">
        <v>36525</v>
      </c>
      <c r="B109">
        <v>5.3</v>
      </c>
      <c r="D109">
        <f t="shared" si="18"/>
        <v>5.3066666666666675</v>
      </c>
      <c r="I109"/>
      <c r="J109"/>
    </row>
    <row r="110" spans="1:10">
      <c r="A110" s="1">
        <v>36556</v>
      </c>
      <c r="B110">
        <v>5.45</v>
      </c>
      <c r="I110"/>
      <c r="J110"/>
    </row>
    <row r="111" spans="1:10">
      <c r="A111" s="1">
        <v>36585</v>
      </c>
      <c r="B111">
        <v>5.73</v>
      </c>
      <c r="I111"/>
      <c r="J111"/>
    </row>
    <row r="112" spans="1:10">
      <c r="A112" s="1">
        <v>36616</v>
      </c>
      <c r="B112">
        <v>5.85</v>
      </c>
      <c r="D112">
        <f t="shared" si="18"/>
        <v>5.6766666666666667</v>
      </c>
      <c r="I112"/>
      <c r="J112"/>
    </row>
    <row r="113" spans="1:10">
      <c r="A113" s="1">
        <v>36646</v>
      </c>
      <c r="B113">
        <v>6.02</v>
      </c>
      <c r="I113"/>
      <c r="J113"/>
    </row>
    <row r="114" spans="1:10">
      <c r="A114" s="1">
        <v>36677</v>
      </c>
      <c r="B114">
        <v>6.27</v>
      </c>
      <c r="I114"/>
      <c r="J114"/>
    </row>
    <row r="115" spans="1:10">
      <c r="A115" s="1">
        <v>36707</v>
      </c>
      <c r="B115">
        <v>6.53</v>
      </c>
      <c r="D115">
        <f t="shared" si="18"/>
        <v>6.2733333333333334</v>
      </c>
      <c r="I115"/>
      <c r="J115"/>
    </row>
    <row r="116" spans="1:10">
      <c r="A116" s="1">
        <v>36738</v>
      </c>
      <c r="B116">
        <v>6.54</v>
      </c>
      <c r="I116"/>
      <c r="J116"/>
    </row>
    <row r="117" spans="1:10">
      <c r="A117" s="1">
        <v>36769</v>
      </c>
      <c r="B117">
        <v>6.5</v>
      </c>
      <c r="I117"/>
      <c r="J117"/>
    </row>
    <row r="118" spans="1:10">
      <c r="A118" s="1">
        <v>36799</v>
      </c>
      <c r="B118">
        <v>6.52</v>
      </c>
      <c r="D118">
        <f t="shared" si="18"/>
        <v>6.52</v>
      </c>
      <c r="I118"/>
      <c r="J118"/>
    </row>
    <row r="119" spans="1:10">
      <c r="A119" s="1">
        <v>36830</v>
      </c>
      <c r="B119">
        <v>6.51</v>
      </c>
      <c r="I119"/>
      <c r="J119"/>
    </row>
    <row r="120" spans="1:10">
      <c r="A120" s="1">
        <v>36860</v>
      </c>
      <c r="B120">
        <v>6.51</v>
      </c>
      <c r="I120"/>
      <c r="J120"/>
    </row>
    <row r="121" spans="1:10">
      <c r="A121" s="1">
        <v>36891</v>
      </c>
      <c r="B121">
        <v>6.4</v>
      </c>
      <c r="D121">
        <f t="shared" si="18"/>
        <v>6.4733333333333336</v>
      </c>
      <c r="I121"/>
      <c r="J121"/>
    </row>
    <row r="122" spans="1:10">
      <c r="A122" s="1">
        <v>36922</v>
      </c>
      <c r="B122">
        <v>5.98</v>
      </c>
      <c r="I122"/>
      <c r="J122"/>
    </row>
    <row r="123" spans="1:10">
      <c r="A123" s="1">
        <v>36950</v>
      </c>
      <c r="B123">
        <v>5.49</v>
      </c>
      <c r="I123"/>
      <c r="J123"/>
    </row>
    <row r="124" spans="1:10">
      <c r="A124" s="1">
        <v>36981</v>
      </c>
      <c r="B124">
        <v>5.31</v>
      </c>
      <c r="D124">
        <f t="shared" si="18"/>
        <v>5.5933333333333337</v>
      </c>
      <c r="I124"/>
      <c r="J124"/>
    </row>
    <row r="125" spans="1:10">
      <c r="A125" s="1">
        <v>37011</v>
      </c>
      <c r="B125">
        <v>4.8</v>
      </c>
      <c r="I125"/>
      <c r="J125"/>
    </row>
    <row r="126" spans="1:10">
      <c r="A126" s="1">
        <v>37042</v>
      </c>
      <c r="B126">
        <v>4.21</v>
      </c>
      <c r="I126"/>
      <c r="J126"/>
    </row>
    <row r="127" spans="1:10">
      <c r="A127" s="1">
        <v>37072</v>
      </c>
      <c r="B127">
        <v>3.97</v>
      </c>
      <c r="D127">
        <f t="shared" si="18"/>
        <v>4.3266666666666671</v>
      </c>
      <c r="I127"/>
      <c r="J127"/>
    </row>
    <row r="128" spans="1:10">
      <c r="A128" s="1">
        <v>37103</v>
      </c>
      <c r="B128">
        <v>3.77</v>
      </c>
      <c r="I128"/>
      <c r="J128"/>
    </row>
    <row r="129" spans="1:10">
      <c r="A129" s="1">
        <v>37134</v>
      </c>
      <c r="B129">
        <v>3.65</v>
      </c>
      <c r="I129"/>
      <c r="J129"/>
    </row>
    <row r="130" spans="1:10">
      <c r="A130" s="1">
        <v>37164</v>
      </c>
      <c r="B130">
        <v>3.07</v>
      </c>
      <c r="D130">
        <f t="shared" si="18"/>
        <v>3.4966666666666666</v>
      </c>
      <c r="I130"/>
      <c r="J130"/>
    </row>
    <row r="131" spans="1:10">
      <c r="A131" s="1">
        <v>37195</v>
      </c>
      <c r="B131">
        <v>2.4900000000000002</v>
      </c>
      <c r="I131"/>
      <c r="J131"/>
    </row>
    <row r="132" spans="1:10">
      <c r="A132" s="1">
        <v>37225</v>
      </c>
      <c r="B132">
        <v>2.09</v>
      </c>
      <c r="I132"/>
      <c r="J132"/>
    </row>
    <row r="133" spans="1:10">
      <c r="A133" s="1">
        <v>37256</v>
      </c>
      <c r="B133">
        <v>1.82</v>
      </c>
      <c r="D133">
        <f t="shared" si="18"/>
        <v>2.1333333333333333</v>
      </c>
      <c r="I133"/>
      <c r="J133"/>
    </row>
    <row r="134" spans="1:10">
      <c r="A134" s="1">
        <v>37287</v>
      </c>
      <c r="B134">
        <v>1.73</v>
      </c>
      <c r="I134"/>
      <c r="J134"/>
    </row>
    <row r="135" spans="1:10">
      <c r="A135" s="1">
        <v>37315</v>
      </c>
      <c r="B135">
        <v>1.74</v>
      </c>
      <c r="I135"/>
      <c r="J135"/>
    </row>
    <row r="136" spans="1:10">
      <c r="A136" s="1">
        <v>37346</v>
      </c>
      <c r="B136">
        <v>1.73</v>
      </c>
      <c r="D136">
        <f t="shared" si="18"/>
        <v>1.7333333333333332</v>
      </c>
      <c r="I136"/>
      <c r="J136"/>
    </row>
    <row r="137" spans="1:10">
      <c r="A137" s="1">
        <v>37376</v>
      </c>
      <c r="B137">
        <v>1.75</v>
      </c>
      <c r="I137"/>
      <c r="J137"/>
    </row>
    <row r="138" spans="1:10">
      <c r="A138" s="1">
        <v>37407</v>
      </c>
      <c r="B138">
        <v>1.75</v>
      </c>
      <c r="I138"/>
      <c r="J138"/>
    </row>
    <row r="139" spans="1:10">
      <c r="A139" s="1">
        <v>37437</v>
      </c>
      <c r="B139">
        <v>1.75</v>
      </c>
      <c r="D139">
        <f t="shared" si="18"/>
        <v>1.75</v>
      </c>
      <c r="I139"/>
      <c r="J139"/>
    </row>
    <row r="140" spans="1:10">
      <c r="A140" s="1">
        <v>37468</v>
      </c>
      <c r="B140">
        <v>1.73</v>
      </c>
      <c r="I140"/>
      <c r="J140"/>
    </row>
    <row r="141" spans="1:10">
      <c r="A141" s="1">
        <v>37499</v>
      </c>
      <c r="B141">
        <v>1.74</v>
      </c>
      <c r="I141"/>
      <c r="J141"/>
    </row>
    <row r="142" spans="1:10">
      <c r="A142" s="1">
        <v>37529</v>
      </c>
      <c r="B142">
        <v>1.75</v>
      </c>
      <c r="D142">
        <f t="shared" si="18"/>
        <v>1.74</v>
      </c>
      <c r="I142"/>
      <c r="J142"/>
    </row>
    <row r="143" spans="1:10">
      <c r="A143" s="1">
        <v>37560</v>
      </c>
      <c r="B143">
        <v>1.75</v>
      </c>
      <c r="I143"/>
      <c r="J143"/>
    </row>
    <row r="144" spans="1:10">
      <c r="A144" s="1">
        <v>37590</v>
      </c>
      <c r="B144">
        <v>1.34</v>
      </c>
      <c r="I144"/>
      <c r="J144"/>
    </row>
    <row r="145" spans="1:10">
      <c r="A145" s="1">
        <v>37621</v>
      </c>
      <c r="B145">
        <v>1.24</v>
      </c>
      <c r="D145">
        <f t="shared" si="18"/>
        <v>1.4433333333333334</v>
      </c>
      <c r="I145"/>
      <c r="J145"/>
    </row>
    <row r="146" spans="1:10">
      <c r="A146" s="1">
        <v>37652</v>
      </c>
      <c r="B146">
        <v>1.24</v>
      </c>
      <c r="I146"/>
      <c r="J146"/>
    </row>
    <row r="147" spans="1:10">
      <c r="A147" s="1">
        <v>37680</v>
      </c>
      <c r="B147">
        <v>1.26</v>
      </c>
      <c r="I147"/>
      <c r="J147"/>
    </row>
    <row r="148" spans="1:10">
      <c r="A148" s="1">
        <v>37711</v>
      </c>
      <c r="B148">
        <v>1.25</v>
      </c>
      <c r="D148">
        <f t="shared" si="18"/>
        <v>1.25</v>
      </c>
      <c r="I148"/>
      <c r="J148"/>
    </row>
    <row r="149" spans="1:10">
      <c r="A149" s="1">
        <v>37741</v>
      </c>
      <c r="B149">
        <v>1.26</v>
      </c>
      <c r="I149"/>
      <c r="J149"/>
    </row>
    <row r="150" spans="1:10">
      <c r="A150" s="1">
        <v>37772</v>
      </c>
      <c r="B150">
        <v>1.26</v>
      </c>
      <c r="I150"/>
      <c r="J150"/>
    </row>
    <row r="151" spans="1:10">
      <c r="A151" s="1">
        <v>37802</v>
      </c>
      <c r="B151">
        <v>1.22</v>
      </c>
      <c r="D151">
        <f t="shared" si="18"/>
        <v>1.2466666666666668</v>
      </c>
      <c r="I151"/>
      <c r="J151"/>
    </row>
    <row r="152" spans="1:10">
      <c r="A152" s="1">
        <v>37833</v>
      </c>
      <c r="B152">
        <v>1.01</v>
      </c>
      <c r="I152"/>
      <c r="J152"/>
    </row>
    <row r="153" spans="1:10">
      <c r="A153" s="1">
        <v>37864</v>
      </c>
      <c r="B153">
        <v>1.03</v>
      </c>
      <c r="I153"/>
      <c r="J153"/>
    </row>
    <row r="154" spans="1:10">
      <c r="A154" s="1">
        <v>37894</v>
      </c>
      <c r="B154">
        <v>1.01</v>
      </c>
      <c r="D154">
        <f t="shared" si="18"/>
        <v>1.0166666666666666</v>
      </c>
      <c r="I154"/>
      <c r="J154"/>
    </row>
    <row r="155" spans="1:10">
      <c r="A155" s="1">
        <v>37925</v>
      </c>
      <c r="B155">
        <v>1.01</v>
      </c>
      <c r="I155"/>
      <c r="J155"/>
    </row>
    <row r="156" spans="1:10">
      <c r="A156" s="1">
        <v>37955</v>
      </c>
      <c r="B156">
        <v>1</v>
      </c>
      <c r="I156"/>
      <c r="J156"/>
    </row>
    <row r="157" spans="1:10">
      <c r="A157" s="1">
        <v>37986</v>
      </c>
      <c r="B157">
        <v>0.98</v>
      </c>
      <c r="D157">
        <f t="shared" si="18"/>
        <v>0.99666666666666659</v>
      </c>
      <c r="I157"/>
      <c r="J157"/>
    </row>
    <row r="158" spans="1:10">
      <c r="A158" s="1">
        <v>38017</v>
      </c>
      <c r="B158">
        <v>1</v>
      </c>
      <c r="I158"/>
      <c r="J158"/>
    </row>
    <row r="159" spans="1:10">
      <c r="A159" s="1">
        <v>38046</v>
      </c>
      <c r="B159">
        <v>1.01</v>
      </c>
      <c r="I159"/>
      <c r="J159"/>
    </row>
    <row r="160" spans="1:10">
      <c r="A160" s="1">
        <v>38077</v>
      </c>
      <c r="B160">
        <v>1</v>
      </c>
      <c r="D160">
        <f t="shared" si="18"/>
        <v>1.0033333333333332</v>
      </c>
      <c r="I160"/>
      <c r="J160"/>
    </row>
    <row r="161" spans="1:10">
      <c r="A161" s="1">
        <v>38107</v>
      </c>
      <c r="B161">
        <v>1</v>
      </c>
      <c r="I161"/>
      <c r="J161"/>
    </row>
    <row r="162" spans="1:10">
      <c r="A162" s="1">
        <v>38138</v>
      </c>
      <c r="B162">
        <v>1</v>
      </c>
      <c r="I162"/>
      <c r="J162"/>
    </row>
    <row r="163" spans="1:10">
      <c r="A163" s="1">
        <v>38168</v>
      </c>
      <c r="B163">
        <v>1.03</v>
      </c>
      <c r="D163">
        <f t="shared" ref="D163:D223" si="19">AVERAGE(B161:B163)</f>
        <v>1.01</v>
      </c>
      <c r="I163"/>
      <c r="J163"/>
    </row>
    <row r="164" spans="1:10">
      <c r="A164" s="1">
        <v>38199</v>
      </c>
      <c r="B164">
        <v>1.26</v>
      </c>
      <c r="I164"/>
      <c r="J164"/>
    </row>
    <row r="165" spans="1:10">
      <c r="A165" s="1">
        <v>38230</v>
      </c>
      <c r="B165">
        <v>1.43</v>
      </c>
      <c r="I165"/>
      <c r="J165"/>
    </row>
    <row r="166" spans="1:10">
      <c r="A166" s="1">
        <v>38260</v>
      </c>
      <c r="B166">
        <v>1.61</v>
      </c>
      <c r="D166">
        <f t="shared" si="19"/>
        <v>1.4333333333333333</v>
      </c>
      <c r="I166"/>
      <c r="J166"/>
    </row>
    <row r="167" spans="1:10">
      <c r="A167" s="1">
        <v>38291</v>
      </c>
      <c r="B167">
        <v>1.76</v>
      </c>
      <c r="I167"/>
      <c r="J167"/>
    </row>
    <row r="168" spans="1:10">
      <c r="A168" s="1">
        <v>38321</v>
      </c>
      <c r="B168">
        <v>1.93</v>
      </c>
      <c r="I168"/>
      <c r="J168"/>
    </row>
    <row r="169" spans="1:10">
      <c r="A169" s="1">
        <v>38352</v>
      </c>
      <c r="B169">
        <v>2.16</v>
      </c>
      <c r="D169">
        <f t="shared" si="19"/>
        <v>1.95</v>
      </c>
      <c r="I169"/>
      <c r="J169"/>
    </row>
    <row r="170" spans="1:10">
      <c r="A170" s="1">
        <v>38383</v>
      </c>
      <c r="B170">
        <v>2.2799999999999998</v>
      </c>
      <c r="I170"/>
      <c r="J170"/>
    </row>
    <row r="171" spans="1:10">
      <c r="A171" s="1">
        <v>38411</v>
      </c>
      <c r="B171">
        <v>2.5</v>
      </c>
      <c r="I171"/>
      <c r="J171"/>
    </row>
    <row r="172" spans="1:10">
      <c r="A172" s="1">
        <v>38442</v>
      </c>
      <c r="B172">
        <v>2.63</v>
      </c>
      <c r="D172">
        <f t="shared" si="19"/>
        <v>2.4699999999999998</v>
      </c>
      <c r="I172"/>
      <c r="J172"/>
    </row>
    <row r="173" spans="1:10">
      <c r="A173" s="1">
        <v>38472</v>
      </c>
      <c r="B173">
        <v>2.79</v>
      </c>
      <c r="I173"/>
      <c r="J173"/>
    </row>
    <row r="174" spans="1:10">
      <c r="A174" s="1">
        <v>38503</v>
      </c>
      <c r="B174">
        <v>3</v>
      </c>
      <c r="I174"/>
      <c r="J174"/>
    </row>
    <row r="175" spans="1:10">
      <c r="A175" s="1">
        <v>38533</v>
      </c>
      <c r="B175">
        <v>3.04</v>
      </c>
      <c r="D175">
        <f t="shared" si="19"/>
        <v>2.9433333333333334</v>
      </c>
      <c r="I175"/>
      <c r="J175"/>
    </row>
    <row r="176" spans="1:10">
      <c r="A176" s="1">
        <v>38564</v>
      </c>
      <c r="B176">
        <v>3.26</v>
      </c>
      <c r="I176"/>
      <c r="J176"/>
    </row>
    <row r="177" spans="1:10">
      <c r="A177" s="1">
        <v>38595</v>
      </c>
      <c r="B177">
        <v>3.5</v>
      </c>
      <c r="I177"/>
      <c r="J177"/>
    </row>
    <row r="178" spans="1:10">
      <c r="A178" s="1">
        <v>38625</v>
      </c>
      <c r="B178">
        <v>3.62</v>
      </c>
      <c r="D178">
        <f t="shared" si="19"/>
        <v>3.4599999999999995</v>
      </c>
      <c r="I178"/>
      <c r="J178"/>
    </row>
    <row r="179" spans="1:10">
      <c r="A179" s="1">
        <v>38656</v>
      </c>
      <c r="B179">
        <v>3.78</v>
      </c>
      <c r="I179"/>
      <c r="J179"/>
    </row>
    <row r="180" spans="1:10">
      <c r="A180" s="1">
        <v>38686</v>
      </c>
      <c r="B180">
        <v>4</v>
      </c>
      <c r="I180"/>
      <c r="J180"/>
    </row>
    <row r="181" spans="1:10">
      <c r="A181" s="1">
        <v>38717</v>
      </c>
      <c r="B181">
        <v>4.16</v>
      </c>
      <c r="D181">
        <f t="shared" si="19"/>
        <v>3.98</v>
      </c>
      <c r="I181"/>
      <c r="J181"/>
    </row>
    <row r="182" spans="1:10">
      <c r="A182" s="1">
        <v>38748</v>
      </c>
      <c r="B182">
        <v>4.29</v>
      </c>
      <c r="I182"/>
      <c r="J182"/>
    </row>
    <row r="183" spans="1:10">
      <c r="A183" s="1">
        <v>38776</v>
      </c>
      <c r="B183">
        <v>4.49</v>
      </c>
      <c r="I183"/>
      <c r="J183"/>
    </row>
    <row r="184" spans="1:10">
      <c r="A184" s="1">
        <v>38807</v>
      </c>
      <c r="B184">
        <v>4.59</v>
      </c>
      <c r="D184">
        <f t="shared" si="19"/>
        <v>4.456666666666667</v>
      </c>
      <c r="I184"/>
      <c r="J184"/>
    </row>
    <row r="185" spans="1:10">
      <c r="A185" s="1">
        <v>38837</v>
      </c>
      <c r="B185">
        <v>4.79</v>
      </c>
      <c r="I185"/>
      <c r="J185"/>
    </row>
    <row r="186" spans="1:10">
      <c r="A186" s="1">
        <v>38868</v>
      </c>
      <c r="B186">
        <v>4.9400000000000004</v>
      </c>
      <c r="I186"/>
      <c r="J186"/>
    </row>
    <row r="187" spans="1:10">
      <c r="A187" s="1">
        <v>38898</v>
      </c>
      <c r="B187">
        <v>4.99</v>
      </c>
      <c r="D187">
        <f t="shared" si="19"/>
        <v>4.9066666666666672</v>
      </c>
      <c r="I187"/>
      <c r="J187"/>
    </row>
    <row r="188" spans="1:10">
      <c r="A188" s="1">
        <v>38929</v>
      </c>
      <c r="B188">
        <v>5.24</v>
      </c>
      <c r="I188"/>
      <c r="J188"/>
    </row>
    <row r="189" spans="1:10">
      <c r="A189" s="1">
        <v>38960</v>
      </c>
      <c r="B189">
        <v>5.25</v>
      </c>
      <c r="I189"/>
      <c r="J189"/>
    </row>
    <row r="190" spans="1:10">
      <c r="A190" s="1">
        <v>38990</v>
      </c>
      <c r="B190">
        <v>5.25</v>
      </c>
      <c r="D190">
        <f t="shared" si="19"/>
        <v>5.246666666666667</v>
      </c>
      <c r="I190"/>
      <c r="J190"/>
    </row>
    <row r="191" spans="1:10">
      <c r="A191" s="1">
        <v>39021</v>
      </c>
      <c r="B191">
        <v>5.25</v>
      </c>
      <c r="I191"/>
      <c r="J191"/>
    </row>
    <row r="192" spans="1:10">
      <c r="A192" s="1">
        <v>39051</v>
      </c>
      <c r="B192">
        <v>5.25</v>
      </c>
      <c r="I192"/>
      <c r="J192"/>
    </row>
    <row r="193" spans="1:10">
      <c r="A193" s="1">
        <v>39082</v>
      </c>
      <c r="B193">
        <v>5.24</v>
      </c>
      <c r="D193">
        <f t="shared" si="19"/>
        <v>5.246666666666667</v>
      </c>
      <c r="I193"/>
      <c r="J193"/>
    </row>
    <row r="194" spans="1:10">
      <c r="A194" s="1">
        <v>39113</v>
      </c>
      <c r="B194">
        <v>5.25</v>
      </c>
      <c r="I194"/>
      <c r="J194"/>
    </row>
    <row r="195" spans="1:10">
      <c r="A195" s="1">
        <v>39141</v>
      </c>
      <c r="B195">
        <v>5.26</v>
      </c>
      <c r="I195"/>
      <c r="J195"/>
    </row>
    <row r="196" spans="1:10">
      <c r="A196" s="1">
        <v>39172</v>
      </c>
      <c r="B196">
        <v>5.26</v>
      </c>
      <c r="D196">
        <f t="shared" si="19"/>
        <v>5.2566666666666668</v>
      </c>
      <c r="I196"/>
      <c r="J196"/>
    </row>
    <row r="197" spans="1:10">
      <c r="A197" s="1">
        <v>39202</v>
      </c>
      <c r="B197">
        <v>5.25</v>
      </c>
      <c r="I197"/>
      <c r="J197"/>
    </row>
    <row r="198" spans="1:10">
      <c r="A198" s="1">
        <v>39233</v>
      </c>
      <c r="B198">
        <v>5.25</v>
      </c>
      <c r="I198"/>
      <c r="J198"/>
    </row>
    <row r="199" spans="1:10">
      <c r="A199" s="1">
        <v>39263</v>
      </c>
      <c r="B199">
        <v>5.25</v>
      </c>
      <c r="D199">
        <f t="shared" si="19"/>
        <v>5.25</v>
      </c>
      <c r="I199"/>
      <c r="J199"/>
    </row>
    <row r="200" spans="1:10">
      <c r="A200" s="1">
        <v>39294</v>
      </c>
      <c r="B200">
        <v>5.26</v>
      </c>
      <c r="I200"/>
      <c r="J200"/>
    </row>
    <row r="201" spans="1:10">
      <c r="A201" s="1">
        <v>39325</v>
      </c>
      <c r="B201">
        <v>5.0199999999999996</v>
      </c>
      <c r="I201"/>
      <c r="J201"/>
    </row>
    <row r="202" spans="1:10">
      <c r="A202" s="1">
        <v>39355</v>
      </c>
      <c r="B202">
        <v>4.9400000000000004</v>
      </c>
      <c r="D202">
        <f t="shared" si="19"/>
        <v>5.0733333333333333</v>
      </c>
      <c r="I202"/>
      <c r="J202"/>
    </row>
    <row r="203" spans="1:10">
      <c r="A203" s="1">
        <v>39386</v>
      </c>
      <c r="B203">
        <v>4.76</v>
      </c>
      <c r="I203"/>
      <c r="J203"/>
    </row>
    <row r="204" spans="1:10">
      <c r="A204" s="1">
        <v>39416</v>
      </c>
      <c r="B204">
        <v>4.49</v>
      </c>
      <c r="I204"/>
      <c r="J204"/>
    </row>
    <row r="205" spans="1:10">
      <c r="A205" s="1">
        <v>39447</v>
      </c>
      <c r="B205">
        <v>4.24</v>
      </c>
      <c r="D205">
        <f t="shared" si="19"/>
        <v>4.496666666666667</v>
      </c>
      <c r="I205"/>
      <c r="J205"/>
    </row>
    <row r="206" spans="1:10">
      <c r="A206" s="1">
        <v>39478</v>
      </c>
      <c r="B206">
        <v>3.94</v>
      </c>
      <c r="I206"/>
      <c r="J206"/>
    </row>
    <row r="207" spans="1:10">
      <c r="A207" s="1">
        <v>39507</v>
      </c>
      <c r="B207">
        <v>2.98</v>
      </c>
      <c r="I207"/>
      <c r="J207"/>
    </row>
    <row r="208" spans="1:10">
      <c r="A208" s="1">
        <v>39538</v>
      </c>
      <c r="B208">
        <v>2.61</v>
      </c>
      <c r="D208">
        <f t="shared" si="19"/>
        <v>3.1766666666666663</v>
      </c>
      <c r="I208"/>
      <c r="J208"/>
    </row>
    <row r="209" spans="1:10">
      <c r="A209" s="1">
        <v>39568</v>
      </c>
      <c r="B209">
        <v>2.2799999999999998</v>
      </c>
      <c r="I209"/>
      <c r="J209"/>
    </row>
    <row r="210" spans="1:10">
      <c r="A210" s="1">
        <v>39599</v>
      </c>
      <c r="B210">
        <v>1.98</v>
      </c>
      <c r="I210"/>
      <c r="J210"/>
    </row>
    <row r="211" spans="1:10">
      <c r="A211" s="1">
        <v>39629</v>
      </c>
      <c r="B211">
        <v>2</v>
      </c>
      <c r="D211">
        <f t="shared" si="19"/>
        <v>2.0866666666666664</v>
      </c>
      <c r="I211"/>
      <c r="J211"/>
    </row>
    <row r="212" spans="1:10">
      <c r="A212" s="1">
        <v>39660</v>
      </c>
      <c r="B212">
        <v>2.0099999999999998</v>
      </c>
      <c r="I212"/>
      <c r="J212"/>
    </row>
    <row r="213" spans="1:10">
      <c r="A213" s="1">
        <v>39691</v>
      </c>
      <c r="B213">
        <v>2</v>
      </c>
      <c r="I213"/>
      <c r="J213"/>
    </row>
    <row r="214" spans="1:10">
      <c r="A214" s="1">
        <v>39721</v>
      </c>
      <c r="B214">
        <v>1.81</v>
      </c>
      <c r="D214">
        <f t="shared" si="19"/>
        <v>1.9400000000000002</v>
      </c>
      <c r="I214"/>
      <c r="J214"/>
    </row>
    <row r="215" spans="1:10">
      <c r="A215" s="1">
        <v>39752</v>
      </c>
      <c r="B215">
        <v>0.97</v>
      </c>
      <c r="I215"/>
      <c r="J215"/>
    </row>
    <row r="216" spans="1:10">
      <c r="A216" s="1">
        <v>39782</v>
      </c>
      <c r="B216">
        <v>0.39</v>
      </c>
      <c r="I216"/>
      <c r="J216"/>
    </row>
    <row r="217" spans="1:10">
      <c r="A217" s="1">
        <v>39813</v>
      </c>
      <c r="B217">
        <v>0.16</v>
      </c>
      <c r="D217">
        <f t="shared" si="19"/>
        <v>0.5066666666666666</v>
      </c>
      <c r="I217"/>
      <c r="J217"/>
    </row>
    <row r="218" spans="1:10">
      <c r="A218" s="1">
        <v>39844</v>
      </c>
      <c r="B218">
        <v>0.15</v>
      </c>
      <c r="I218"/>
      <c r="J218"/>
    </row>
    <row r="219" spans="1:10">
      <c r="A219" s="1">
        <v>39872</v>
      </c>
      <c r="B219">
        <v>0.22</v>
      </c>
      <c r="I219"/>
      <c r="J219"/>
    </row>
    <row r="220" spans="1:10">
      <c r="A220" s="1">
        <v>39903</v>
      </c>
      <c r="B220">
        <v>0.18</v>
      </c>
      <c r="D220">
        <f t="shared" si="19"/>
        <v>0.18333333333333335</v>
      </c>
      <c r="I220"/>
      <c r="J220"/>
    </row>
    <row r="221" spans="1:10">
      <c r="A221" s="1">
        <v>39933</v>
      </c>
      <c r="B221">
        <v>0.15</v>
      </c>
      <c r="I221"/>
      <c r="J221"/>
    </row>
    <row r="222" spans="1:10">
      <c r="A222" s="1">
        <v>39964</v>
      </c>
      <c r="B222">
        <v>0.18</v>
      </c>
      <c r="I222"/>
      <c r="J222"/>
    </row>
    <row r="223" spans="1:10">
      <c r="A223" s="1">
        <v>39994</v>
      </c>
      <c r="B223">
        <v>0.21</v>
      </c>
      <c r="D223">
        <f t="shared" si="19"/>
        <v>0.17999999999999997</v>
      </c>
      <c r="I223"/>
      <c r="J223"/>
    </row>
    <row r="224" spans="1:10">
      <c r="A224" s="1">
        <v>40025</v>
      </c>
      <c r="B224" t="s">
        <v>32</v>
      </c>
      <c r="I224"/>
      <c r="J224"/>
    </row>
    <row r="225" spans="1:10">
      <c r="A225" s="1">
        <v>40056</v>
      </c>
      <c r="B225" t="s">
        <v>32</v>
      </c>
      <c r="I225"/>
      <c r="J225"/>
    </row>
    <row r="226" spans="1:10">
      <c r="A226" s="1">
        <v>40086</v>
      </c>
      <c r="B226" t="s">
        <v>32</v>
      </c>
      <c r="I226"/>
      <c r="J226"/>
    </row>
    <row r="227" spans="1:10">
      <c r="A227" s="1">
        <v>40117</v>
      </c>
      <c r="B227" t="s">
        <v>32</v>
      </c>
      <c r="I227"/>
      <c r="J227"/>
    </row>
    <row r="228" spans="1:10">
      <c r="A228" s="1">
        <v>40147</v>
      </c>
      <c r="B228" t="s">
        <v>32</v>
      </c>
      <c r="I228"/>
      <c r="J228"/>
    </row>
    <row r="229" spans="1:10">
      <c r="A229" s="1">
        <v>40178</v>
      </c>
      <c r="B229" t="s">
        <v>32</v>
      </c>
      <c r="I229"/>
      <c r="J229"/>
    </row>
    <row r="230" spans="1:10">
      <c r="A230" s="1">
        <v>40209</v>
      </c>
      <c r="B230" t="s">
        <v>32</v>
      </c>
      <c r="I230"/>
      <c r="J230"/>
    </row>
    <row r="231" spans="1:10">
      <c r="A231" s="1"/>
      <c r="I231"/>
      <c r="J231"/>
    </row>
    <row r="232" spans="1:10">
      <c r="A232" s="1"/>
      <c r="I232"/>
      <c r="J232"/>
    </row>
    <row r="233" spans="1:10">
      <c r="A233" s="1"/>
      <c r="I233"/>
      <c r="J233"/>
    </row>
    <row r="234" spans="1:10">
      <c r="A234" s="1"/>
      <c r="I234"/>
      <c r="J234"/>
    </row>
    <row r="235" spans="1:10">
      <c r="A235" s="1"/>
      <c r="I235"/>
      <c r="J235"/>
    </row>
    <row r="236" spans="1:10">
      <c r="A236" s="1"/>
      <c r="I236"/>
      <c r="J236"/>
    </row>
    <row r="237" spans="1:10">
      <c r="A237" s="1"/>
      <c r="I237"/>
      <c r="J237"/>
    </row>
    <row r="238" spans="1:10">
      <c r="A238" s="1"/>
      <c r="I238"/>
      <c r="J238"/>
    </row>
    <row r="239" spans="1:10">
      <c r="A239" s="1"/>
      <c r="I239"/>
      <c r="J239"/>
    </row>
    <row r="240" spans="1:10">
      <c r="A240" s="1"/>
      <c r="I240"/>
      <c r="J240"/>
    </row>
    <row r="241" spans="1:10">
      <c r="A241" s="1"/>
      <c r="I241"/>
      <c r="J241"/>
    </row>
    <row r="242" spans="1:10">
      <c r="A242" s="1"/>
      <c r="I242"/>
      <c r="J242"/>
    </row>
    <row r="243" spans="1:10">
      <c r="A243" s="1"/>
      <c r="I243"/>
      <c r="J243"/>
    </row>
    <row r="244" spans="1:10">
      <c r="A244" s="1"/>
      <c r="I244"/>
      <c r="J244"/>
    </row>
    <row r="245" spans="1:10">
      <c r="A245" s="1"/>
      <c r="I245"/>
      <c r="J245"/>
    </row>
    <row r="246" spans="1:10">
      <c r="A246" s="1"/>
      <c r="I246"/>
      <c r="J246"/>
    </row>
    <row r="247" spans="1:10">
      <c r="A247" s="1"/>
      <c r="I247"/>
      <c r="J247"/>
    </row>
    <row r="248" spans="1:10">
      <c r="A248" s="1"/>
      <c r="I248"/>
      <c r="J248"/>
    </row>
    <row r="249" spans="1:10">
      <c r="A249" s="1"/>
      <c r="I249"/>
      <c r="J249"/>
    </row>
    <row r="250" spans="1:10">
      <c r="A250" s="1"/>
      <c r="I250"/>
      <c r="J250"/>
    </row>
    <row r="251" spans="1:10">
      <c r="A251" s="1"/>
      <c r="I251"/>
      <c r="J251"/>
    </row>
    <row r="252" spans="1:10">
      <c r="A252" s="1"/>
      <c r="I252"/>
      <c r="J252"/>
    </row>
    <row r="253" spans="1:10">
      <c r="A253" s="1"/>
      <c r="I253"/>
      <c r="J253"/>
    </row>
    <row r="254" spans="1:10">
      <c r="A254" s="1"/>
      <c r="I254"/>
      <c r="J254"/>
    </row>
    <row r="255" spans="1:10">
      <c r="A255" s="1"/>
      <c r="I255"/>
      <c r="J255"/>
    </row>
    <row r="256" spans="1:10">
      <c r="A256" s="1"/>
      <c r="I256"/>
      <c r="J256"/>
    </row>
    <row r="257" spans="1:10">
      <c r="A257" s="1"/>
      <c r="I257"/>
      <c r="J257"/>
    </row>
    <row r="258" spans="1:10">
      <c r="A258" s="1"/>
      <c r="I258"/>
      <c r="J258"/>
    </row>
    <row r="259" spans="1:10">
      <c r="A259" s="1"/>
      <c r="I259"/>
      <c r="J259"/>
    </row>
    <row r="260" spans="1:10">
      <c r="A260" s="1"/>
      <c r="I260"/>
      <c r="J260"/>
    </row>
    <row r="261" spans="1:10">
      <c r="A261" s="1"/>
      <c r="I261"/>
      <c r="J261"/>
    </row>
    <row r="262" spans="1:10">
      <c r="A262" s="1"/>
      <c r="I262"/>
      <c r="J262"/>
    </row>
    <row r="263" spans="1:10">
      <c r="A263" s="1"/>
      <c r="I263"/>
      <c r="J263"/>
    </row>
    <row r="264" spans="1:10">
      <c r="A264" s="1"/>
      <c r="I264"/>
      <c r="J264"/>
    </row>
    <row r="265" spans="1:10">
      <c r="A265" s="1"/>
      <c r="I265"/>
      <c r="J265"/>
    </row>
    <row r="266" spans="1:10">
      <c r="A266" s="1"/>
      <c r="I266"/>
      <c r="J266"/>
    </row>
    <row r="267" spans="1:10">
      <c r="A267" s="1"/>
      <c r="I267"/>
      <c r="J267"/>
    </row>
    <row r="268" spans="1:10">
      <c r="A268" s="1"/>
      <c r="I268"/>
      <c r="J268"/>
    </row>
    <row r="269" spans="1:10">
      <c r="A269" s="1"/>
      <c r="I269"/>
      <c r="J269"/>
    </row>
    <row r="270" spans="1:10">
      <c r="A270" s="1"/>
      <c r="I270"/>
      <c r="J270"/>
    </row>
    <row r="271" spans="1:10">
      <c r="A271" s="1"/>
      <c r="I271"/>
      <c r="J271"/>
    </row>
    <row r="272" spans="1:10">
      <c r="A272" s="1"/>
      <c r="I272"/>
      <c r="J272"/>
    </row>
    <row r="273" spans="1:10">
      <c r="A273" s="1"/>
      <c r="I273"/>
      <c r="J273"/>
    </row>
    <row r="274" spans="1:10">
      <c r="A274" s="1"/>
      <c r="I274"/>
      <c r="J274"/>
    </row>
    <row r="275" spans="1:10">
      <c r="A275" s="1"/>
      <c r="I275"/>
      <c r="J275"/>
    </row>
    <row r="276" spans="1:10">
      <c r="A276" s="1"/>
      <c r="I276"/>
      <c r="J276"/>
    </row>
    <row r="277" spans="1:10">
      <c r="A277" s="1"/>
      <c r="I277"/>
      <c r="J277"/>
    </row>
    <row r="278" spans="1:10">
      <c r="A278" s="1"/>
      <c r="I278"/>
      <c r="J278"/>
    </row>
    <row r="279" spans="1:10">
      <c r="A279" s="1"/>
      <c r="I279"/>
      <c r="J279"/>
    </row>
    <row r="280" spans="1:10">
      <c r="A280" s="1"/>
      <c r="I280"/>
      <c r="J280"/>
    </row>
    <row r="281" spans="1:10">
      <c r="A281" s="1"/>
      <c r="I281"/>
      <c r="J281"/>
    </row>
    <row r="282" spans="1:10">
      <c r="A282" s="1"/>
      <c r="I282"/>
      <c r="J282"/>
    </row>
    <row r="283" spans="1:10">
      <c r="A283" s="1"/>
      <c r="I283"/>
      <c r="J283"/>
    </row>
    <row r="284" spans="1:10">
      <c r="A284" s="1"/>
      <c r="I284"/>
      <c r="J284"/>
    </row>
    <row r="285" spans="1:10">
      <c r="A285" s="1"/>
      <c r="I285"/>
      <c r="J285"/>
    </row>
    <row r="286" spans="1:10">
      <c r="A286" s="1"/>
      <c r="I286"/>
      <c r="J286"/>
    </row>
    <row r="287" spans="1:10">
      <c r="A287" s="1"/>
      <c r="I287"/>
      <c r="J287"/>
    </row>
    <row r="288" spans="1:10">
      <c r="A288" s="1"/>
      <c r="I288"/>
      <c r="J288"/>
    </row>
    <row r="289" spans="1:10">
      <c r="A289" s="1"/>
      <c r="I289"/>
      <c r="J289"/>
    </row>
    <row r="290" spans="1:10">
      <c r="A290" s="1"/>
      <c r="I290"/>
      <c r="J290"/>
    </row>
    <row r="291" spans="1:10">
      <c r="A291" s="1"/>
      <c r="I291"/>
      <c r="J291"/>
    </row>
    <row r="292" spans="1:10">
      <c r="A292" s="1"/>
      <c r="I292"/>
      <c r="J292"/>
    </row>
    <row r="293" spans="1:10">
      <c r="A293" s="1"/>
      <c r="I293"/>
      <c r="J293"/>
    </row>
    <row r="294" spans="1:10">
      <c r="A294" s="1"/>
      <c r="I294"/>
      <c r="J294"/>
    </row>
    <row r="295" spans="1:10">
      <c r="A295" s="1"/>
      <c r="I295"/>
      <c r="J295"/>
    </row>
    <row r="296" spans="1:10">
      <c r="A296" s="1"/>
      <c r="I296"/>
      <c r="J296"/>
    </row>
    <row r="297" spans="1:10">
      <c r="A297" s="1"/>
      <c r="I297"/>
      <c r="J297"/>
    </row>
    <row r="298" spans="1:10">
      <c r="A298" s="1"/>
      <c r="I298"/>
      <c r="J298"/>
    </row>
    <row r="299" spans="1:10">
      <c r="A299" s="1"/>
      <c r="I299"/>
      <c r="J299"/>
    </row>
    <row r="300" spans="1:10">
      <c r="A300" s="1"/>
      <c r="I300"/>
      <c r="J300"/>
    </row>
    <row r="301" spans="1:10">
      <c r="A301" s="1"/>
      <c r="I301"/>
      <c r="J301"/>
    </row>
    <row r="302" spans="1:10">
      <c r="A302" s="1"/>
      <c r="I302"/>
      <c r="J302"/>
    </row>
    <row r="303" spans="1:10">
      <c r="A303" s="1"/>
      <c r="I303"/>
      <c r="J303"/>
    </row>
    <row r="304" spans="1:10">
      <c r="A304" s="1"/>
      <c r="I304"/>
      <c r="J304"/>
    </row>
    <row r="305" spans="1:10">
      <c r="A305" s="1"/>
      <c r="I305"/>
      <c r="J305"/>
    </row>
    <row r="306" spans="1:10">
      <c r="A306" s="1"/>
      <c r="I306"/>
      <c r="J306"/>
    </row>
    <row r="307" spans="1:10">
      <c r="A307" s="1"/>
      <c r="I307"/>
      <c r="J307"/>
    </row>
    <row r="308" spans="1:10">
      <c r="A308" s="1"/>
      <c r="I308"/>
      <c r="J308"/>
    </row>
    <row r="309" spans="1:10">
      <c r="A309" s="1"/>
      <c r="I309"/>
      <c r="J309"/>
    </row>
    <row r="310" spans="1:10">
      <c r="A310" s="1"/>
      <c r="I310"/>
      <c r="J310"/>
    </row>
    <row r="311" spans="1:10">
      <c r="A311" s="1"/>
      <c r="I311"/>
      <c r="J311"/>
    </row>
    <row r="312" spans="1:10">
      <c r="A312" s="1"/>
      <c r="I312"/>
      <c r="J312"/>
    </row>
    <row r="313" spans="1:10">
      <c r="A313" s="1"/>
      <c r="I313"/>
      <c r="J313"/>
    </row>
    <row r="314" spans="1:10">
      <c r="A314" s="1"/>
      <c r="I314"/>
      <c r="J314"/>
    </row>
    <row r="315" spans="1:10">
      <c r="A315" s="1"/>
      <c r="I315"/>
      <c r="J315"/>
    </row>
    <row r="316" spans="1:10">
      <c r="A316" s="1"/>
      <c r="I316"/>
      <c r="J316"/>
    </row>
    <row r="317" spans="1:10">
      <c r="A317" s="1"/>
      <c r="I317"/>
      <c r="J317"/>
    </row>
    <row r="318" spans="1:10">
      <c r="A318" s="1"/>
      <c r="I318"/>
      <c r="J318"/>
    </row>
    <row r="319" spans="1:10">
      <c r="A319" s="1"/>
      <c r="I319"/>
      <c r="J319"/>
    </row>
    <row r="320" spans="1:10">
      <c r="A320" s="1"/>
      <c r="I320"/>
      <c r="J320"/>
    </row>
    <row r="321" spans="1:10">
      <c r="A321" s="1"/>
      <c r="I321"/>
      <c r="J321"/>
    </row>
    <row r="322" spans="1:10">
      <c r="A322" s="1"/>
      <c r="I322"/>
      <c r="J322"/>
    </row>
    <row r="323" spans="1:10">
      <c r="A323" s="1"/>
      <c r="I323"/>
      <c r="J323"/>
    </row>
    <row r="324" spans="1:10">
      <c r="A324" s="1"/>
      <c r="I324"/>
      <c r="J324"/>
    </row>
    <row r="325" spans="1:10">
      <c r="A325" s="1"/>
      <c r="I325"/>
      <c r="J325"/>
    </row>
    <row r="326" spans="1:10">
      <c r="A326" s="1"/>
      <c r="I326"/>
      <c r="J326"/>
    </row>
    <row r="327" spans="1:10">
      <c r="A327" s="1"/>
      <c r="I327"/>
      <c r="J327"/>
    </row>
    <row r="328" spans="1:10">
      <c r="A328" s="1"/>
      <c r="I328"/>
      <c r="J328"/>
    </row>
    <row r="329" spans="1:10">
      <c r="A329" s="1"/>
      <c r="I329"/>
      <c r="J329"/>
    </row>
    <row r="330" spans="1:10">
      <c r="A330" s="1"/>
      <c r="I330"/>
      <c r="J330"/>
    </row>
    <row r="331" spans="1:10">
      <c r="A331" s="1"/>
      <c r="I331"/>
      <c r="J331"/>
    </row>
    <row r="332" spans="1:10">
      <c r="A332" s="1"/>
      <c r="I332"/>
      <c r="J332"/>
    </row>
    <row r="333" spans="1:10">
      <c r="A333" s="1"/>
      <c r="I333"/>
      <c r="J333"/>
    </row>
    <row r="334" spans="1:10">
      <c r="A334" s="1"/>
      <c r="I334"/>
      <c r="J334"/>
    </row>
    <row r="335" spans="1:10">
      <c r="A335" s="1"/>
      <c r="I335"/>
      <c r="J335"/>
    </row>
    <row r="336" spans="1:10">
      <c r="A336" s="1"/>
      <c r="I336"/>
      <c r="J336"/>
    </row>
    <row r="337" spans="1:10">
      <c r="A337" s="1"/>
      <c r="I337"/>
      <c r="J337"/>
    </row>
    <row r="338" spans="1:10">
      <c r="A338" s="1"/>
      <c r="I338"/>
      <c r="J338"/>
    </row>
    <row r="339" spans="1:10">
      <c r="A339" s="1"/>
      <c r="I339"/>
      <c r="J339"/>
    </row>
    <row r="340" spans="1:10">
      <c r="A340" s="1"/>
      <c r="I340"/>
      <c r="J340"/>
    </row>
    <row r="341" spans="1:10">
      <c r="A341" s="1"/>
      <c r="I341"/>
      <c r="J341"/>
    </row>
    <row r="342" spans="1:10">
      <c r="A342" s="1"/>
      <c r="I342"/>
      <c r="J342"/>
    </row>
    <row r="343" spans="1:10">
      <c r="A343" s="1"/>
      <c r="I343"/>
      <c r="J343"/>
    </row>
    <row r="344" spans="1:10">
      <c r="A344" s="1"/>
      <c r="I344"/>
      <c r="J344"/>
    </row>
    <row r="345" spans="1:10">
      <c r="A345" s="1"/>
      <c r="I345"/>
      <c r="J345"/>
    </row>
    <row r="346" spans="1:10">
      <c r="A346" s="1"/>
      <c r="I346"/>
      <c r="J346"/>
    </row>
    <row r="347" spans="1:10">
      <c r="A347" s="1"/>
      <c r="I347"/>
      <c r="J347"/>
    </row>
    <row r="348" spans="1:10">
      <c r="A348" s="1"/>
      <c r="I348"/>
      <c r="J348"/>
    </row>
    <row r="349" spans="1:10">
      <c r="A349" s="1"/>
      <c r="I349"/>
      <c r="J349"/>
    </row>
    <row r="350" spans="1:10">
      <c r="A350" s="1"/>
      <c r="I350"/>
      <c r="J350"/>
    </row>
    <row r="351" spans="1:10">
      <c r="A351" s="1"/>
      <c r="I351"/>
      <c r="J351"/>
    </row>
    <row r="352" spans="1:10">
      <c r="A352" s="1"/>
      <c r="I352"/>
      <c r="J352"/>
    </row>
    <row r="353" spans="1:10">
      <c r="A353" s="1"/>
      <c r="I353"/>
      <c r="J353"/>
    </row>
    <row r="354" spans="1:10">
      <c r="A354" s="1"/>
      <c r="I354"/>
      <c r="J354"/>
    </row>
    <row r="355" spans="1:10">
      <c r="A355" s="1"/>
      <c r="I355"/>
      <c r="J355"/>
    </row>
    <row r="356" spans="1:10">
      <c r="A356" s="1"/>
      <c r="I356"/>
      <c r="J356"/>
    </row>
    <row r="357" spans="1:10">
      <c r="A357" s="1"/>
      <c r="I357"/>
      <c r="J357"/>
    </row>
    <row r="358" spans="1:10">
      <c r="A358" s="1"/>
      <c r="I358"/>
      <c r="J358"/>
    </row>
    <row r="359" spans="1:10">
      <c r="A359" s="1"/>
      <c r="I359"/>
      <c r="J359"/>
    </row>
    <row r="360" spans="1:10">
      <c r="A360" s="1"/>
      <c r="I360"/>
      <c r="J360"/>
    </row>
    <row r="361" spans="1:10">
      <c r="A361" s="1"/>
      <c r="I361"/>
      <c r="J361"/>
    </row>
    <row r="362" spans="1:10">
      <c r="A362" s="1"/>
      <c r="I362"/>
      <c r="J362"/>
    </row>
    <row r="363" spans="1:10">
      <c r="A363" s="1"/>
      <c r="I363"/>
      <c r="J363"/>
    </row>
    <row r="364" spans="1:10">
      <c r="A364" s="1"/>
      <c r="I364"/>
      <c r="J364"/>
    </row>
    <row r="365" spans="1:10">
      <c r="A365" s="1"/>
      <c r="I365"/>
      <c r="J365"/>
    </row>
    <row r="366" spans="1:10">
      <c r="A366" s="1"/>
      <c r="I366"/>
      <c r="J366"/>
    </row>
    <row r="367" spans="1:10">
      <c r="A367" s="1"/>
      <c r="I367"/>
      <c r="J367"/>
    </row>
    <row r="368" spans="1:10">
      <c r="A368" s="1"/>
      <c r="I368"/>
      <c r="J368"/>
    </row>
    <row r="369" spans="1:10">
      <c r="A369" s="1"/>
      <c r="I369"/>
      <c r="J369"/>
    </row>
    <row r="370" spans="1:10">
      <c r="A370" s="1"/>
      <c r="I370"/>
      <c r="J370"/>
    </row>
    <row r="371" spans="1:10">
      <c r="A371" s="1"/>
      <c r="I371"/>
      <c r="J371"/>
    </row>
    <row r="372" spans="1:10">
      <c r="A372" s="1"/>
      <c r="I372"/>
      <c r="J372"/>
    </row>
    <row r="373" spans="1:10">
      <c r="A373" s="1"/>
      <c r="I373"/>
      <c r="J373"/>
    </row>
    <row r="374" spans="1:10">
      <c r="A374" s="1"/>
      <c r="I374"/>
      <c r="J374"/>
    </row>
    <row r="375" spans="1:10">
      <c r="A375" s="1"/>
      <c r="I375"/>
      <c r="J375"/>
    </row>
    <row r="376" spans="1:10">
      <c r="A376" s="1"/>
      <c r="I376"/>
      <c r="J376"/>
    </row>
    <row r="377" spans="1:10">
      <c r="A377" s="1"/>
      <c r="I377"/>
      <c r="J377"/>
    </row>
    <row r="378" spans="1:10">
      <c r="A378" s="1"/>
      <c r="I378"/>
      <c r="J378"/>
    </row>
    <row r="379" spans="1:10">
      <c r="A379" s="1"/>
      <c r="I379"/>
      <c r="J379"/>
    </row>
    <row r="380" spans="1:10">
      <c r="A380" s="1"/>
      <c r="I380"/>
      <c r="J380"/>
    </row>
    <row r="381" spans="1:10">
      <c r="A381" s="1"/>
      <c r="I381"/>
      <c r="J381"/>
    </row>
    <row r="382" spans="1:10">
      <c r="A382" s="1"/>
      <c r="I382"/>
      <c r="J382"/>
    </row>
    <row r="383" spans="1:10">
      <c r="A383" s="1"/>
      <c r="I383"/>
      <c r="J383"/>
    </row>
    <row r="384" spans="1:10">
      <c r="A384" s="1"/>
      <c r="I384"/>
      <c r="J384"/>
    </row>
    <row r="385" spans="1:10">
      <c r="A385" s="1"/>
      <c r="I385"/>
      <c r="J385"/>
    </row>
    <row r="386" spans="1:10">
      <c r="A386" s="1"/>
      <c r="I386"/>
      <c r="J386"/>
    </row>
    <row r="387" spans="1:10">
      <c r="A387" s="1"/>
      <c r="I387"/>
      <c r="J387"/>
    </row>
    <row r="388" spans="1:10">
      <c r="A388" s="1"/>
      <c r="I388"/>
      <c r="J388"/>
    </row>
    <row r="389" spans="1:10">
      <c r="A389" s="1"/>
      <c r="I389"/>
      <c r="J389"/>
    </row>
    <row r="390" spans="1:10">
      <c r="A390" s="1"/>
      <c r="I390"/>
      <c r="J390"/>
    </row>
    <row r="391" spans="1:10">
      <c r="A391" s="1"/>
      <c r="I391"/>
      <c r="J391"/>
    </row>
    <row r="392" spans="1:10">
      <c r="A392" s="1"/>
      <c r="I392"/>
      <c r="J392"/>
    </row>
    <row r="393" spans="1:10">
      <c r="A393" s="1"/>
      <c r="I393"/>
      <c r="J393"/>
    </row>
    <row r="394" spans="1:10">
      <c r="A394" s="1"/>
      <c r="I394"/>
      <c r="J394"/>
    </row>
    <row r="395" spans="1:10">
      <c r="A395" s="1"/>
      <c r="I395"/>
      <c r="J395"/>
    </row>
    <row r="396" spans="1:10">
      <c r="A396" s="1"/>
      <c r="I396"/>
      <c r="J396"/>
    </row>
    <row r="397" spans="1:10">
      <c r="A397" s="1"/>
      <c r="I397"/>
      <c r="J397"/>
    </row>
    <row r="398" spans="1:10">
      <c r="A398" s="1"/>
      <c r="I398"/>
      <c r="J398"/>
    </row>
    <row r="399" spans="1:10">
      <c r="A399" s="1"/>
      <c r="I399"/>
      <c r="J399"/>
    </row>
    <row r="400" spans="1:10">
      <c r="A400" s="1"/>
      <c r="I400"/>
      <c r="J400"/>
    </row>
    <row r="401" spans="1:10">
      <c r="A401" s="1"/>
      <c r="I401"/>
      <c r="J401"/>
    </row>
    <row r="402" spans="1:10">
      <c r="A402" s="1"/>
      <c r="I402"/>
      <c r="J402"/>
    </row>
    <row r="403" spans="1:10">
      <c r="A403" s="1"/>
      <c r="I403"/>
      <c r="J403"/>
    </row>
    <row r="404" spans="1:10">
      <c r="A404" s="1"/>
      <c r="I404"/>
      <c r="J404"/>
    </row>
    <row r="405" spans="1:10">
      <c r="A405" s="1"/>
      <c r="I405"/>
      <c r="J405"/>
    </row>
    <row r="406" spans="1:10">
      <c r="A406" s="1"/>
      <c r="I406"/>
      <c r="J406"/>
    </row>
    <row r="407" spans="1:10">
      <c r="A407" s="1"/>
      <c r="I407"/>
      <c r="J407"/>
    </row>
    <row r="408" spans="1:10">
      <c r="A408" s="1"/>
      <c r="I408"/>
      <c r="J408"/>
    </row>
    <row r="409" spans="1:10">
      <c r="A409" s="1"/>
      <c r="I409"/>
      <c r="J409"/>
    </row>
    <row r="410" spans="1:10">
      <c r="A410" s="1"/>
      <c r="I410"/>
      <c r="J410"/>
    </row>
    <row r="411" spans="1:10">
      <c r="A411" s="1"/>
    </row>
    <row r="412" spans="1:10">
      <c r="A412" s="1"/>
    </row>
    <row r="413" spans="1:10">
      <c r="A413" s="1"/>
    </row>
    <row r="414" spans="1:10">
      <c r="A414" s="1"/>
    </row>
    <row r="415" spans="1:10">
      <c r="A415" s="1"/>
    </row>
    <row r="416" spans="1:10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  <row r="703" spans="1:1">
      <c r="A703" s="1"/>
    </row>
    <row r="704" spans="1:1">
      <c r="A704" s="1"/>
    </row>
    <row r="705" spans="1:1">
      <c r="A705" s="1"/>
    </row>
    <row r="706" spans="1:1">
      <c r="A706" s="1"/>
    </row>
    <row r="707" spans="1:1">
      <c r="A707" s="1"/>
    </row>
    <row r="708" spans="1:1">
      <c r="A708" s="1"/>
    </row>
    <row r="709" spans="1:1">
      <c r="A709" s="1"/>
    </row>
    <row r="710" spans="1:1">
      <c r="A710" s="1"/>
    </row>
    <row r="711" spans="1:1">
      <c r="A711" s="1"/>
    </row>
    <row r="712" spans="1:1">
      <c r="A712" s="1"/>
    </row>
    <row r="713" spans="1:1">
      <c r="A713" s="1"/>
    </row>
    <row r="714" spans="1:1">
      <c r="A714" s="1"/>
    </row>
    <row r="715" spans="1:1">
      <c r="A715" s="1"/>
    </row>
    <row r="716" spans="1:1">
      <c r="A716" s="1"/>
    </row>
    <row r="717" spans="1:1">
      <c r="A717" s="1"/>
    </row>
    <row r="718" spans="1:1">
      <c r="A718" s="1"/>
    </row>
    <row r="719" spans="1:1">
      <c r="A719" s="1"/>
    </row>
    <row r="720" spans="1:1">
      <c r="A720" s="1"/>
    </row>
    <row r="721" spans="1:1">
      <c r="A721" s="1"/>
    </row>
    <row r="722" spans="1:1">
      <c r="A722" s="1"/>
    </row>
    <row r="723" spans="1:1">
      <c r="A723" s="1"/>
    </row>
    <row r="724" spans="1:1">
      <c r="A724" s="1"/>
    </row>
    <row r="725" spans="1:1">
      <c r="A725" s="1"/>
    </row>
    <row r="726" spans="1:1">
      <c r="A726" s="1"/>
    </row>
    <row r="727" spans="1:1">
      <c r="A727" s="1"/>
    </row>
    <row r="728" spans="1:1">
      <c r="A728" s="1"/>
    </row>
    <row r="729" spans="1:1">
      <c r="A729" s="1"/>
    </row>
    <row r="730" spans="1:1">
      <c r="A730" s="1"/>
    </row>
    <row r="731" spans="1:1">
      <c r="A731" s="1"/>
    </row>
    <row r="732" spans="1:1">
      <c r="A732" s="1"/>
    </row>
    <row r="733" spans="1:1">
      <c r="A733" s="1"/>
    </row>
    <row r="734" spans="1:1">
      <c r="A734" s="1"/>
    </row>
    <row r="735" spans="1:1">
      <c r="A735" s="1"/>
    </row>
    <row r="736" spans="1:1">
      <c r="A736" s="1"/>
    </row>
    <row r="737" spans="1:1">
      <c r="A737" s="1"/>
    </row>
    <row r="738" spans="1:1">
      <c r="A738" s="1"/>
    </row>
    <row r="739" spans="1:1">
      <c r="A739" s="1"/>
    </row>
    <row r="740" spans="1:1">
      <c r="A740" s="1"/>
    </row>
    <row r="741" spans="1:1">
      <c r="A741" s="1"/>
    </row>
    <row r="742" spans="1:1">
      <c r="A742" s="1"/>
    </row>
    <row r="743" spans="1:1">
      <c r="A743" s="1"/>
    </row>
    <row r="744" spans="1:1">
      <c r="A744" s="1"/>
    </row>
    <row r="745" spans="1:1">
      <c r="A745" s="1"/>
    </row>
    <row r="746" spans="1:1">
      <c r="A746" s="1"/>
    </row>
    <row r="747" spans="1:1">
      <c r="A747" s="1"/>
    </row>
    <row r="748" spans="1:1">
      <c r="A748" s="1"/>
    </row>
    <row r="749" spans="1:1">
      <c r="A749" s="1"/>
    </row>
    <row r="750" spans="1:1">
      <c r="A750" s="1"/>
    </row>
    <row r="751" spans="1:1">
      <c r="A751" s="1"/>
    </row>
    <row r="752" spans="1:1">
      <c r="A752" s="1"/>
    </row>
    <row r="753" spans="1:1">
      <c r="A753" s="1"/>
    </row>
    <row r="754" spans="1:1">
      <c r="A754" s="1"/>
    </row>
    <row r="755" spans="1:1">
      <c r="A755" s="1"/>
    </row>
    <row r="756" spans="1:1">
      <c r="A756" s="1"/>
    </row>
    <row r="757" spans="1:1">
      <c r="A757" s="1"/>
    </row>
    <row r="758" spans="1:1">
      <c r="A758" s="1"/>
    </row>
    <row r="759" spans="1:1">
      <c r="A759" s="1"/>
    </row>
    <row r="760" spans="1:1">
      <c r="A760" s="1"/>
    </row>
    <row r="761" spans="1:1">
      <c r="A761" s="1"/>
    </row>
    <row r="762" spans="1:1">
      <c r="A762" s="1"/>
    </row>
    <row r="763" spans="1:1">
      <c r="A763" s="1"/>
    </row>
    <row r="764" spans="1:1">
      <c r="A764" s="1"/>
    </row>
    <row r="765" spans="1:1">
      <c r="A765" s="1"/>
    </row>
    <row r="766" spans="1:1">
      <c r="A766" s="1"/>
    </row>
    <row r="767" spans="1:1">
      <c r="A767" s="1"/>
    </row>
    <row r="768" spans="1:1">
      <c r="A768" s="1"/>
    </row>
    <row r="769" spans="1:1">
      <c r="A769" s="1"/>
    </row>
    <row r="770" spans="1:1">
      <c r="A770" s="1"/>
    </row>
    <row r="771" spans="1:1">
      <c r="A771" s="1"/>
    </row>
    <row r="772" spans="1:1">
      <c r="A772" s="1"/>
    </row>
    <row r="773" spans="1:1">
      <c r="A773" s="1"/>
    </row>
    <row r="774" spans="1:1">
      <c r="A774" s="1"/>
    </row>
    <row r="775" spans="1:1">
      <c r="A775" s="1"/>
    </row>
    <row r="776" spans="1:1">
      <c r="A776" s="1"/>
    </row>
    <row r="777" spans="1:1">
      <c r="A777" s="1"/>
    </row>
    <row r="778" spans="1:1">
      <c r="A778" s="1"/>
    </row>
    <row r="779" spans="1:1">
      <c r="A779" s="1"/>
    </row>
    <row r="780" spans="1:1">
      <c r="A780" s="1"/>
    </row>
    <row r="781" spans="1:1">
      <c r="A781" s="1"/>
    </row>
    <row r="782" spans="1:1">
      <c r="A782" s="1"/>
    </row>
    <row r="783" spans="1:1">
      <c r="A783" s="1"/>
    </row>
    <row r="784" spans="1:1">
      <c r="A784" s="1"/>
    </row>
    <row r="785" spans="1:1">
      <c r="A785" s="1"/>
    </row>
    <row r="786" spans="1:1">
      <c r="A78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6"/>
  <dimension ref="A1:O21"/>
  <sheetViews>
    <sheetView workbookViewId="0">
      <selection activeCell="O1" sqref="O1"/>
    </sheetView>
  </sheetViews>
  <sheetFormatPr defaultRowHeight="15"/>
  <sheetData>
    <row r="1" spans="1:15">
      <c r="D1" t="s">
        <v>51</v>
      </c>
      <c r="E1" t="s">
        <v>44</v>
      </c>
      <c r="F1" t="s">
        <v>48</v>
      </c>
      <c r="G1" t="s">
        <v>47</v>
      </c>
      <c r="I1" t="s">
        <v>52</v>
      </c>
      <c r="J1" t="s">
        <v>46</v>
      </c>
      <c r="K1" t="s">
        <v>49</v>
      </c>
      <c r="L1" t="s">
        <v>50</v>
      </c>
      <c r="O1" t="s">
        <v>64</v>
      </c>
    </row>
    <row r="2" spans="1:15" ht="15.75">
      <c r="A2" s="5">
        <v>39538</v>
      </c>
      <c r="B2" t="str">
        <f>IF(C2=6,"    "&amp;YEAR(A2),"")</f>
        <v/>
      </c>
      <c r="C2">
        <f t="shared" ref="C2:C21" si="0">MONTH(A2)</f>
        <v>3</v>
      </c>
      <c r="D2">
        <v>2.09</v>
      </c>
      <c r="I2">
        <v>-0.27</v>
      </c>
      <c r="O2">
        <v>0</v>
      </c>
    </row>
    <row r="3" spans="1:15">
      <c r="A3" s="1">
        <v>39629</v>
      </c>
      <c r="B3" t="str">
        <f t="shared" ref="B3:B21" si="1">IF(C3=6,"     "&amp;YEAR(A3),"")</f>
        <v xml:space="preserve">     2008</v>
      </c>
      <c r="C3">
        <f t="shared" si="0"/>
        <v>6</v>
      </c>
      <c r="D3">
        <v>1.65</v>
      </c>
      <c r="I3">
        <v>-0.79</v>
      </c>
      <c r="O3">
        <v>0</v>
      </c>
    </row>
    <row r="4" spans="1:15" ht="15.75">
      <c r="A4" s="5">
        <v>39721</v>
      </c>
      <c r="B4" t="str">
        <f t="shared" si="1"/>
        <v/>
      </c>
      <c r="C4">
        <f t="shared" si="0"/>
        <v>9</v>
      </c>
      <c r="D4">
        <v>1.52</v>
      </c>
      <c r="I4">
        <v>-1.0299999999999998</v>
      </c>
      <c r="O4">
        <v>0</v>
      </c>
    </row>
    <row r="5" spans="1:15">
      <c r="A5" s="1">
        <v>39813</v>
      </c>
      <c r="B5" t="str">
        <f t="shared" si="1"/>
        <v/>
      </c>
      <c r="C5">
        <f t="shared" si="0"/>
        <v>12</v>
      </c>
      <c r="D5">
        <v>0.3</v>
      </c>
      <c r="E5">
        <v>0.3</v>
      </c>
      <c r="F5">
        <v>0.3</v>
      </c>
      <c r="G5">
        <v>0.3</v>
      </c>
      <c r="I5">
        <v>-0.5</v>
      </c>
      <c r="J5">
        <v>-0.5</v>
      </c>
      <c r="K5">
        <v>-0.5</v>
      </c>
      <c r="L5">
        <v>-0.5</v>
      </c>
      <c r="O5">
        <v>0</v>
      </c>
    </row>
    <row r="6" spans="1:15" ht="15.75">
      <c r="A6" s="5">
        <v>39903</v>
      </c>
      <c r="B6" t="str">
        <f t="shared" si="1"/>
        <v/>
      </c>
      <c r="C6">
        <f t="shared" si="0"/>
        <v>3</v>
      </c>
      <c r="E6">
        <v>0.22</v>
      </c>
      <c r="F6">
        <v>-1.78</v>
      </c>
      <c r="G6">
        <v>-3.7800000000000002</v>
      </c>
      <c r="J6">
        <v>-0.91999999999999993</v>
      </c>
      <c r="K6">
        <v>-3.0530795427999999</v>
      </c>
      <c r="L6">
        <v>-5.1861590855999999</v>
      </c>
      <c r="O6">
        <v>0</v>
      </c>
    </row>
    <row r="7" spans="1:15">
      <c r="A7" s="1">
        <v>39994</v>
      </c>
      <c r="B7" t="str">
        <f t="shared" si="1"/>
        <v xml:space="preserve">     2009</v>
      </c>
      <c r="C7">
        <f t="shared" si="0"/>
        <v>6</v>
      </c>
      <c r="E7">
        <v>0.17</v>
      </c>
      <c r="F7">
        <v>-1.83</v>
      </c>
      <c r="G7">
        <v>-3.83</v>
      </c>
      <c r="J7">
        <v>-1.8</v>
      </c>
      <c r="K7">
        <v>-3.9920823520800002</v>
      </c>
      <c r="L7">
        <v>-6.1841647041600005</v>
      </c>
      <c r="O7">
        <v>0</v>
      </c>
    </row>
    <row r="8" spans="1:15" ht="15.75">
      <c r="A8" s="5">
        <v>40086</v>
      </c>
      <c r="B8" t="str">
        <f t="shared" si="1"/>
        <v/>
      </c>
      <c r="C8">
        <f t="shared" si="0"/>
        <v>9</v>
      </c>
      <c r="E8">
        <v>0.2</v>
      </c>
      <c r="F8">
        <v>-1.8</v>
      </c>
      <c r="G8">
        <v>-3.8</v>
      </c>
      <c r="J8">
        <v>-1.3</v>
      </c>
      <c r="K8">
        <v>-3.5558920250800004</v>
      </c>
      <c r="L8">
        <v>-5.81178405016</v>
      </c>
      <c r="O8">
        <v>0</v>
      </c>
    </row>
    <row r="9" spans="1:15">
      <c r="A9" s="1">
        <v>40178</v>
      </c>
      <c r="B9" t="str">
        <f t="shared" si="1"/>
        <v/>
      </c>
      <c r="C9">
        <f t="shared" si="0"/>
        <v>12</v>
      </c>
      <c r="E9">
        <v>0.2</v>
      </c>
      <c r="F9">
        <v>-1.8</v>
      </c>
      <c r="G9">
        <v>-3.8</v>
      </c>
      <c r="J9">
        <v>-0.8</v>
      </c>
      <c r="K9">
        <v>-2.996734152813</v>
      </c>
      <c r="L9">
        <v>-5.1934683056260003</v>
      </c>
      <c r="O9">
        <v>0</v>
      </c>
    </row>
    <row r="10" spans="1:15" ht="15.75">
      <c r="A10" s="5">
        <v>40268</v>
      </c>
      <c r="B10" t="str">
        <f t="shared" si="1"/>
        <v/>
      </c>
      <c r="C10">
        <f t="shared" si="0"/>
        <v>3</v>
      </c>
      <c r="E10">
        <v>0.3</v>
      </c>
      <c r="F10">
        <v>-1.7</v>
      </c>
      <c r="G10">
        <v>-3.7</v>
      </c>
      <c r="J10">
        <v>-0.89999999999999991</v>
      </c>
      <c r="K10">
        <v>-3.1149903624199999</v>
      </c>
      <c r="L10">
        <v>-5.3299807248400004</v>
      </c>
      <c r="O10">
        <v>0</v>
      </c>
    </row>
    <row r="11" spans="1:15">
      <c r="A11" s="1">
        <v>40359</v>
      </c>
      <c r="B11" t="str">
        <f t="shared" si="1"/>
        <v xml:space="preserve">     2010</v>
      </c>
      <c r="C11">
        <f t="shared" si="0"/>
        <v>6</v>
      </c>
      <c r="E11">
        <v>0.4</v>
      </c>
      <c r="F11">
        <v>-1.6</v>
      </c>
      <c r="G11">
        <v>-3.6</v>
      </c>
      <c r="J11">
        <v>-0.9</v>
      </c>
      <c r="K11">
        <v>-3.1215696884000002</v>
      </c>
      <c r="L11">
        <v>-5.3431393768</v>
      </c>
      <c r="O11">
        <v>0</v>
      </c>
    </row>
    <row r="12" spans="1:15" ht="15.75">
      <c r="A12" s="5">
        <v>40451</v>
      </c>
      <c r="B12" t="str">
        <f t="shared" si="1"/>
        <v/>
      </c>
      <c r="C12">
        <f t="shared" si="0"/>
        <v>9</v>
      </c>
      <c r="E12">
        <v>0.7</v>
      </c>
      <c r="F12">
        <v>-1.3</v>
      </c>
      <c r="G12">
        <v>-3.3</v>
      </c>
      <c r="J12">
        <v>-0.60000000000000009</v>
      </c>
      <c r="K12">
        <v>-2.8387245412899991</v>
      </c>
      <c r="L12">
        <v>-5.0774490825799976</v>
      </c>
      <c r="O12">
        <v>0</v>
      </c>
    </row>
    <row r="13" spans="1:15">
      <c r="A13" s="1">
        <v>40543</v>
      </c>
      <c r="B13" t="str">
        <f t="shared" si="1"/>
        <v/>
      </c>
      <c r="C13">
        <f t="shared" si="0"/>
        <v>12</v>
      </c>
      <c r="E13">
        <v>1</v>
      </c>
      <c r="F13">
        <v>-1</v>
      </c>
      <c r="G13">
        <v>-3</v>
      </c>
      <c r="J13">
        <v>-0.39999999999999991</v>
      </c>
      <c r="K13">
        <v>-2.6377642235899996</v>
      </c>
      <c r="L13">
        <v>-4.8755284471799998</v>
      </c>
      <c r="O13">
        <v>0</v>
      </c>
    </row>
    <row r="14" spans="1:15" ht="15.75">
      <c r="A14" s="5">
        <v>40633</v>
      </c>
      <c r="B14" t="str">
        <f t="shared" si="1"/>
        <v/>
      </c>
      <c r="C14">
        <f t="shared" si="0"/>
        <v>3</v>
      </c>
      <c r="E14">
        <v>1.5</v>
      </c>
      <c r="F14">
        <v>1.5</v>
      </c>
      <c r="G14">
        <v>1.5</v>
      </c>
      <c r="J14">
        <v>0</v>
      </c>
      <c r="K14">
        <v>-0.12605200000000005</v>
      </c>
      <c r="L14">
        <v>-0.25210400000000011</v>
      </c>
      <c r="O14">
        <v>0</v>
      </c>
    </row>
    <row r="15" spans="1:15">
      <c r="A15" s="1">
        <v>40724</v>
      </c>
      <c r="B15" t="str">
        <f t="shared" si="1"/>
        <v xml:space="preserve">     2011</v>
      </c>
      <c r="C15">
        <f t="shared" si="0"/>
        <v>6</v>
      </c>
      <c r="E15">
        <v>2</v>
      </c>
      <c r="F15">
        <v>2</v>
      </c>
      <c r="G15">
        <v>2</v>
      </c>
      <c r="J15">
        <v>0.30000000000000004</v>
      </c>
      <c r="K15">
        <v>0.22567500000000007</v>
      </c>
      <c r="L15">
        <v>0.1513500000000001</v>
      </c>
      <c r="O15">
        <v>0</v>
      </c>
    </row>
    <row r="16" spans="1:15" ht="15.75">
      <c r="A16" s="5">
        <v>40816</v>
      </c>
      <c r="B16" t="str">
        <f t="shared" si="1"/>
        <v/>
      </c>
      <c r="C16">
        <f t="shared" si="0"/>
        <v>9</v>
      </c>
      <c r="E16">
        <v>2.5</v>
      </c>
      <c r="F16">
        <v>2.5</v>
      </c>
      <c r="G16">
        <v>2.5</v>
      </c>
      <c r="J16">
        <v>0.7</v>
      </c>
      <c r="K16">
        <v>0.68024799999999996</v>
      </c>
      <c r="L16">
        <v>0.66049599999999997</v>
      </c>
      <c r="O16">
        <v>0</v>
      </c>
    </row>
    <row r="17" spans="1:15">
      <c r="A17" s="1">
        <v>40908</v>
      </c>
      <c r="B17" t="str">
        <f t="shared" si="1"/>
        <v/>
      </c>
      <c r="C17">
        <f t="shared" si="0"/>
        <v>12</v>
      </c>
      <c r="E17">
        <v>3</v>
      </c>
      <c r="F17">
        <v>3</v>
      </c>
      <c r="G17">
        <v>3</v>
      </c>
      <c r="J17">
        <v>1.2</v>
      </c>
      <c r="K17">
        <v>1.1136010000000001</v>
      </c>
      <c r="L17">
        <v>1.0272019999999999</v>
      </c>
      <c r="O17">
        <v>0</v>
      </c>
    </row>
    <row r="18" spans="1:15" ht="15.75">
      <c r="A18" s="5">
        <v>40999</v>
      </c>
      <c r="B18" t="str">
        <f t="shared" si="1"/>
        <v/>
      </c>
      <c r="C18">
        <f t="shared" si="0"/>
        <v>3</v>
      </c>
      <c r="E18">
        <v>3.25</v>
      </c>
      <c r="F18">
        <v>3.25</v>
      </c>
      <c r="G18">
        <v>3.25</v>
      </c>
      <c r="J18">
        <v>1.35</v>
      </c>
      <c r="K18">
        <v>1.2405020000000002</v>
      </c>
      <c r="L18">
        <v>1.1310039999999999</v>
      </c>
      <c r="O18">
        <v>0</v>
      </c>
    </row>
    <row r="19" spans="1:15">
      <c r="A19" s="1">
        <v>41090</v>
      </c>
      <c r="B19" t="str">
        <f t="shared" si="1"/>
        <v xml:space="preserve">     2012</v>
      </c>
      <c r="C19">
        <f t="shared" si="0"/>
        <v>6</v>
      </c>
      <c r="E19">
        <v>3.25</v>
      </c>
      <c r="F19">
        <v>3.25</v>
      </c>
      <c r="G19">
        <v>3.25</v>
      </c>
      <c r="J19">
        <v>1.35</v>
      </c>
      <c r="K19">
        <v>1.2234190000000003</v>
      </c>
      <c r="L19">
        <v>1.096838</v>
      </c>
      <c r="O19">
        <v>0</v>
      </c>
    </row>
    <row r="20" spans="1:15" ht="15.75">
      <c r="A20" s="5">
        <v>41182</v>
      </c>
      <c r="B20" t="str">
        <f t="shared" si="1"/>
        <v/>
      </c>
      <c r="C20">
        <f t="shared" si="0"/>
        <v>9</v>
      </c>
      <c r="E20">
        <v>3.25</v>
      </c>
      <c r="F20">
        <v>3.25</v>
      </c>
      <c r="G20">
        <v>3.25</v>
      </c>
      <c r="J20">
        <v>1.25</v>
      </c>
      <c r="K20">
        <v>1.123024</v>
      </c>
      <c r="L20">
        <v>0.99604800000000004</v>
      </c>
      <c r="O20">
        <v>0</v>
      </c>
    </row>
    <row r="21" spans="1:15">
      <c r="A21" s="1">
        <v>41274</v>
      </c>
      <c r="B21" t="str">
        <f t="shared" si="1"/>
        <v/>
      </c>
      <c r="C21">
        <f t="shared" si="0"/>
        <v>12</v>
      </c>
      <c r="E21">
        <v>3.5</v>
      </c>
      <c r="F21">
        <v>3.5</v>
      </c>
      <c r="G21">
        <v>3.5</v>
      </c>
      <c r="J21">
        <v>1.5</v>
      </c>
      <c r="K21">
        <v>1.3488229999999999</v>
      </c>
      <c r="L21">
        <v>1.1976459999999998</v>
      </c>
      <c r="O21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2"/>
  <dimension ref="A1:G21"/>
  <sheetViews>
    <sheetView workbookViewId="0">
      <selection activeCell="G6" sqref="G6:G21"/>
    </sheetView>
  </sheetViews>
  <sheetFormatPr defaultRowHeight="15"/>
  <sheetData>
    <row r="1" spans="1:7">
      <c r="D1" t="s">
        <v>15</v>
      </c>
      <c r="E1" t="s">
        <v>38</v>
      </c>
      <c r="F1" t="s">
        <v>39</v>
      </c>
      <c r="G1" t="s">
        <v>40</v>
      </c>
    </row>
    <row r="2" spans="1:7" ht="15.75">
      <c r="A2" s="5">
        <v>39538</v>
      </c>
      <c r="B2" t="str">
        <f>IF(C2=6,"      "&amp;YEAR(A2),"")</f>
        <v/>
      </c>
      <c r="C2">
        <f t="shared" ref="C2:C21" si="0">MONTH(A2)</f>
        <v>3</v>
      </c>
      <c r="D2">
        <v>4.9000000000000004</v>
      </c>
    </row>
    <row r="3" spans="1:7">
      <c r="A3" s="1">
        <v>39629</v>
      </c>
      <c r="B3" t="str">
        <f t="shared" ref="B3:B21" si="1">IF(C3=6,"      "&amp;YEAR(A3),"")</f>
        <v xml:space="preserve">      2008</v>
      </c>
      <c r="C3">
        <f t="shared" si="0"/>
        <v>6</v>
      </c>
      <c r="D3">
        <v>5.4</v>
      </c>
    </row>
    <row r="4" spans="1:7" ht="15.75">
      <c r="A4" s="5">
        <v>39721</v>
      </c>
      <c r="B4" t="str">
        <f t="shared" si="1"/>
        <v/>
      </c>
      <c r="C4">
        <f t="shared" si="0"/>
        <v>9</v>
      </c>
      <c r="D4">
        <v>6.1</v>
      </c>
    </row>
    <row r="5" spans="1:7">
      <c r="A5" s="1">
        <v>39813</v>
      </c>
      <c r="B5" t="str">
        <f t="shared" si="1"/>
        <v/>
      </c>
      <c r="C5">
        <f t="shared" si="0"/>
        <v>12</v>
      </c>
      <c r="D5">
        <v>6.9</v>
      </c>
      <c r="E5">
        <v>6.9</v>
      </c>
      <c r="F5">
        <v>6.9</v>
      </c>
      <c r="G5">
        <v>6.9</v>
      </c>
    </row>
    <row r="6" spans="1:7" ht="15.75">
      <c r="A6" s="5">
        <v>39903</v>
      </c>
      <c r="B6" t="str">
        <f t="shared" si="1"/>
        <v/>
      </c>
      <c r="C6">
        <f t="shared" si="0"/>
        <v>3</v>
      </c>
      <c r="E6">
        <v>8.1</v>
      </c>
      <c r="F6">
        <v>8.1016644698199993</v>
      </c>
      <c r="G6">
        <v>8.103328939639999</v>
      </c>
    </row>
    <row r="7" spans="1:7">
      <c r="A7" s="1">
        <v>39994</v>
      </c>
      <c r="B7" t="str">
        <f t="shared" si="1"/>
        <v xml:space="preserve">      2009</v>
      </c>
      <c r="C7">
        <f t="shared" si="0"/>
        <v>6</v>
      </c>
      <c r="E7">
        <v>9.3000000000000007</v>
      </c>
      <c r="F7">
        <v>9.2606429072300003</v>
      </c>
      <c r="G7">
        <v>9.2212858144599998</v>
      </c>
    </row>
    <row r="8" spans="1:7" ht="15.75">
      <c r="A8" s="5">
        <v>40086</v>
      </c>
      <c r="B8" t="str">
        <f t="shared" si="1"/>
        <v/>
      </c>
      <c r="C8">
        <f t="shared" si="0"/>
        <v>9</v>
      </c>
      <c r="E8">
        <v>9.6</v>
      </c>
      <c r="F8">
        <v>9.501258194750001</v>
      </c>
      <c r="G8">
        <v>9.4025163895000006</v>
      </c>
    </row>
    <row r="9" spans="1:7">
      <c r="A9" s="1">
        <v>40178</v>
      </c>
      <c r="B9" t="str">
        <f t="shared" si="1"/>
        <v/>
      </c>
      <c r="C9">
        <f t="shared" si="0"/>
        <v>12</v>
      </c>
      <c r="E9">
        <v>9.9</v>
      </c>
      <c r="F9">
        <v>9.7147867830500001</v>
      </c>
      <c r="G9">
        <v>9.5295735660999998</v>
      </c>
    </row>
    <row r="10" spans="1:7" ht="15.75">
      <c r="A10" s="5">
        <v>40268</v>
      </c>
      <c r="B10" t="str">
        <f t="shared" si="1"/>
        <v/>
      </c>
      <c r="C10">
        <f t="shared" si="0"/>
        <v>3</v>
      </c>
      <c r="E10">
        <v>9.9</v>
      </c>
      <c r="F10">
        <v>9.6189389650200017</v>
      </c>
      <c r="G10">
        <v>9.337877930040003</v>
      </c>
    </row>
    <row r="11" spans="1:7">
      <c r="A11" s="1">
        <v>40359</v>
      </c>
      <c r="B11" t="str">
        <f t="shared" si="1"/>
        <v xml:space="preserve">      2010</v>
      </c>
      <c r="C11">
        <f t="shared" si="0"/>
        <v>6</v>
      </c>
      <c r="E11">
        <v>9.8000000000000007</v>
      </c>
      <c r="F11">
        <v>9.4138270687600016</v>
      </c>
      <c r="G11">
        <v>9.0276541375200026</v>
      </c>
    </row>
    <row r="12" spans="1:7" ht="15.75">
      <c r="A12" s="5">
        <v>40451</v>
      </c>
      <c r="B12" t="str">
        <f t="shared" si="1"/>
        <v/>
      </c>
      <c r="C12">
        <f t="shared" si="0"/>
        <v>9</v>
      </c>
      <c r="E12">
        <v>9.6</v>
      </c>
      <c r="F12">
        <v>9.1075086258399995</v>
      </c>
      <c r="G12">
        <v>8.6150172516799994</v>
      </c>
    </row>
    <row r="13" spans="1:7">
      <c r="A13" s="1">
        <v>40543</v>
      </c>
      <c r="B13" t="str">
        <f t="shared" si="1"/>
        <v/>
      </c>
      <c r="C13">
        <f t="shared" si="0"/>
        <v>12</v>
      </c>
      <c r="E13">
        <v>9.1999999999999993</v>
      </c>
      <c r="F13">
        <v>8.6002092697999988</v>
      </c>
      <c r="G13">
        <v>8.0004185396</v>
      </c>
    </row>
    <row r="14" spans="1:7" ht="15.75">
      <c r="A14" s="5">
        <v>40633</v>
      </c>
      <c r="B14" t="str">
        <f t="shared" si="1"/>
        <v/>
      </c>
      <c r="C14">
        <f t="shared" si="0"/>
        <v>3</v>
      </c>
      <c r="E14">
        <v>9</v>
      </c>
      <c r="F14">
        <v>8.2988913274100007</v>
      </c>
      <c r="G14">
        <v>7.5977826548199996</v>
      </c>
    </row>
    <row r="15" spans="1:7">
      <c r="A15" s="1">
        <v>40724</v>
      </c>
      <c r="B15" t="str">
        <f t="shared" si="1"/>
        <v xml:space="preserve">      2011</v>
      </c>
      <c r="C15">
        <f t="shared" si="0"/>
        <v>6</v>
      </c>
      <c r="E15">
        <v>8.8000000000000007</v>
      </c>
      <c r="F15">
        <v>8.0300000000000011</v>
      </c>
      <c r="G15">
        <v>7.2600000000000007</v>
      </c>
    </row>
    <row r="16" spans="1:7" ht="15.75">
      <c r="A16" s="5">
        <v>40816</v>
      </c>
      <c r="B16" t="str">
        <f t="shared" si="1"/>
        <v/>
      </c>
      <c r="C16">
        <f t="shared" si="0"/>
        <v>9</v>
      </c>
      <c r="E16">
        <v>8.6</v>
      </c>
      <c r="F16">
        <v>7.7899999999999991</v>
      </c>
      <c r="G16">
        <v>6.9799999999999995</v>
      </c>
    </row>
    <row r="17" spans="1:7">
      <c r="A17" s="1">
        <v>40908</v>
      </c>
      <c r="B17" t="str">
        <f t="shared" si="1"/>
        <v/>
      </c>
      <c r="C17">
        <f t="shared" si="0"/>
        <v>12</v>
      </c>
      <c r="E17">
        <v>8.4</v>
      </c>
      <c r="F17">
        <v>7.59</v>
      </c>
      <c r="G17">
        <v>6.78</v>
      </c>
    </row>
    <row r="18" spans="1:7" ht="15.75">
      <c r="A18" s="5">
        <v>40999</v>
      </c>
      <c r="B18" t="str">
        <f t="shared" si="1"/>
        <v/>
      </c>
      <c r="C18">
        <f t="shared" si="0"/>
        <v>3</v>
      </c>
      <c r="E18">
        <v>8.1</v>
      </c>
      <c r="F18">
        <v>7.31</v>
      </c>
      <c r="G18">
        <v>6.52</v>
      </c>
    </row>
    <row r="19" spans="1:7">
      <c r="A19" s="1">
        <v>41090</v>
      </c>
      <c r="B19" t="str">
        <f t="shared" si="1"/>
        <v xml:space="preserve">      2012</v>
      </c>
      <c r="C19">
        <f t="shared" si="0"/>
        <v>6</v>
      </c>
      <c r="E19">
        <v>7.8</v>
      </c>
      <c r="F19">
        <v>7.04</v>
      </c>
      <c r="G19">
        <v>6.2799999999999994</v>
      </c>
    </row>
    <row r="20" spans="1:7" ht="15.75">
      <c r="A20" s="5">
        <v>41182</v>
      </c>
      <c r="B20" t="str">
        <f t="shared" si="1"/>
        <v/>
      </c>
      <c r="C20">
        <f t="shared" si="0"/>
        <v>9</v>
      </c>
      <c r="E20">
        <v>7.6</v>
      </c>
      <c r="F20">
        <v>6.88</v>
      </c>
      <c r="G20">
        <v>6.16</v>
      </c>
    </row>
    <row r="21" spans="1:7">
      <c r="A21" s="1">
        <v>41274</v>
      </c>
      <c r="B21" t="str">
        <f t="shared" si="1"/>
        <v/>
      </c>
      <c r="C21">
        <f t="shared" si="0"/>
        <v>12</v>
      </c>
      <c r="E21">
        <v>7.3</v>
      </c>
      <c r="F21">
        <v>6.6099999999999994</v>
      </c>
      <c r="G21">
        <v>5.92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4"/>
  <dimension ref="A1:G25"/>
  <sheetViews>
    <sheetView workbookViewId="0">
      <selection activeCell="G6" sqref="G6:G21"/>
    </sheetView>
  </sheetViews>
  <sheetFormatPr defaultRowHeight="15"/>
  <sheetData>
    <row r="1" spans="1:7">
      <c r="D1" t="s">
        <v>15</v>
      </c>
      <c r="E1" t="s">
        <v>41</v>
      </c>
      <c r="F1" t="s">
        <v>42</v>
      </c>
      <c r="G1" t="s">
        <v>43</v>
      </c>
    </row>
    <row r="2" spans="1:7" ht="15.75">
      <c r="A2" s="5">
        <v>39538</v>
      </c>
      <c r="B2" t="str">
        <f>IF(C2=6,"    "&amp;YEAR(A2),"")</f>
        <v/>
      </c>
      <c r="C2">
        <f t="shared" ref="C2:C21" si="0">MONTH(A2)</f>
        <v>3</v>
      </c>
      <c r="D2">
        <v>2.36</v>
      </c>
    </row>
    <row r="3" spans="1:7">
      <c r="A3" s="1">
        <v>39629</v>
      </c>
      <c r="B3" t="str">
        <f t="shared" ref="B3:B21" si="1">IF(C3=6,"     "&amp;YEAR(A3),"")</f>
        <v xml:space="preserve">     2008</v>
      </c>
      <c r="C3">
        <f t="shared" si="0"/>
        <v>6</v>
      </c>
      <c r="D3">
        <v>2.44</v>
      </c>
    </row>
    <row r="4" spans="1:7" ht="15.75">
      <c r="A4" s="5">
        <v>39721</v>
      </c>
      <c r="B4" t="str">
        <f t="shared" si="1"/>
        <v/>
      </c>
      <c r="C4">
        <f t="shared" si="0"/>
        <v>9</v>
      </c>
      <c r="D4">
        <v>2.5499999999999998</v>
      </c>
    </row>
    <row r="5" spans="1:7">
      <c r="A5" s="1">
        <v>39813</v>
      </c>
      <c r="B5" t="str">
        <f t="shared" si="1"/>
        <v/>
      </c>
      <c r="C5">
        <f t="shared" si="0"/>
        <v>12</v>
      </c>
      <c r="D5">
        <v>0.8</v>
      </c>
      <c r="E5">
        <v>0.8</v>
      </c>
      <c r="F5">
        <v>0.8</v>
      </c>
      <c r="G5">
        <v>0.8</v>
      </c>
    </row>
    <row r="6" spans="1:7" ht="15.75">
      <c r="A6" s="5">
        <v>39903</v>
      </c>
      <c r="B6" t="str">
        <f t="shared" si="1"/>
        <v/>
      </c>
      <c r="C6">
        <f t="shared" si="0"/>
        <v>3</v>
      </c>
      <c r="E6">
        <v>1.1399999999999999</v>
      </c>
      <c r="F6">
        <v>1.2730795427999999</v>
      </c>
      <c r="G6">
        <v>1.4061590855999999</v>
      </c>
    </row>
    <row r="7" spans="1:7">
      <c r="A7" s="1">
        <v>39994</v>
      </c>
      <c r="B7" t="str">
        <f t="shared" si="1"/>
        <v xml:space="preserve">     2009</v>
      </c>
      <c r="C7">
        <f t="shared" si="0"/>
        <v>6</v>
      </c>
      <c r="E7">
        <v>1.97</v>
      </c>
      <c r="F7">
        <v>2.1620823520800001</v>
      </c>
      <c r="G7">
        <v>2.35416470416</v>
      </c>
    </row>
    <row r="8" spans="1:7" ht="15.75">
      <c r="A8" s="5">
        <v>40086</v>
      </c>
      <c r="B8" t="str">
        <f t="shared" si="1"/>
        <v/>
      </c>
      <c r="C8">
        <f t="shared" si="0"/>
        <v>9</v>
      </c>
      <c r="E8">
        <v>1.5</v>
      </c>
      <c r="F8">
        <v>1.7558920250800001</v>
      </c>
      <c r="G8">
        <v>2.0117840501600002</v>
      </c>
    </row>
    <row r="9" spans="1:7">
      <c r="A9" s="1">
        <v>40178</v>
      </c>
      <c r="B9" t="str">
        <f t="shared" si="1"/>
        <v/>
      </c>
      <c r="C9">
        <f t="shared" si="0"/>
        <v>12</v>
      </c>
      <c r="E9">
        <v>1</v>
      </c>
      <c r="F9">
        <v>1.196734152813</v>
      </c>
      <c r="G9">
        <v>1.393468305626</v>
      </c>
    </row>
    <row r="10" spans="1:7" ht="15.75">
      <c r="A10" s="5">
        <v>40268</v>
      </c>
      <c r="B10" t="str">
        <f t="shared" si="1"/>
        <v/>
      </c>
      <c r="C10">
        <f t="shared" si="0"/>
        <v>3</v>
      </c>
      <c r="E10">
        <v>1.2</v>
      </c>
      <c r="F10">
        <v>1.41499036242</v>
      </c>
      <c r="G10">
        <v>1.62998072484</v>
      </c>
    </row>
    <row r="11" spans="1:7">
      <c r="A11" s="1">
        <v>40359</v>
      </c>
      <c r="B11" t="str">
        <f t="shared" si="1"/>
        <v xml:space="preserve">     2010</v>
      </c>
      <c r="C11">
        <f t="shared" si="0"/>
        <v>6</v>
      </c>
      <c r="E11">
        <v>1.3</v>
      </c>
      <c r="F11">
        <v>1.5215696884000001</v>
      </c>
      <c r="G11">
        <v>1.7431393768000001</v>
      </c>
    </row>
    <row r="12" spans="1:7" ht="15.75">
      <c r="A12" s="5">
        <v>40451</v>
      </c>
      <c r="B12" t="str">
        <f t="shared" si="1"/>
        <v/>
      </c>
      <c r="C12">
        <f t="shared" si="0"/>
        <v>9</v>
      </c>
      <c r="E12">
        <v>1.3</v>
      </c>
      <c r="F12">
        <v>1.538724541289999</v>
      </c>
      <c r="G12">
        <v>1.777449082579998</v>
      </c>
    </row>
    <row r="13" spans="1:7">
      <c r="A13" s="1">
        <v>40543</v>
      </c>
      <c r="B13" t="str">
        <f t="shared" si="1"/>
        <v/>
      </c>
      <c r="C13">
        <f t="shared" si="0"/>
        <v>12</v>
      </c>
      <c r="E13">
        <v>1.4</v>
      </c>
      <c r="F13">
        <v>1.6377642235899998</v>
      </c>
      <c r="G13">
        <v>1.8755284471799998</v>
      </c>
    </row>
    <row r="14" spans="1:7" ht="15.75">
      <c r="A14" s="5">
        <v>40633</v>
      </c>
      <c r="B14" t="str">
        <f t="shared" si="1"/>
        <v/>
      </c>
      <c r="C14">
        <f t="shared" si="0"/>
        <v>3</v>
      </c>
      <c r="E14">
        <v>1.5</v>
      </c>
      <c r="F14">
        <v>1.6260520000000001</v>
      </c>
      <c r="G14">
        <v>1.7521040000000001</v>
      </c>
    </row>
    <row r="15" spans="1:7">
      <c r="A15" s="1">
        <v>40724</v>
      </c>
      <c r="B15" t="str">
        <f t="shared" si="1"/>
        <v xml:space="preserve">     2011</v>
      </c>
      <c r="C15">
        <f t="shared" si="0"/>
        <v>6</v>
      </c>
      <c r="E15">
        <v>1.7</v>
      </c>
      <c r="F15">
        <v>1.7743249999999999</v>
      </c>
      <c r="G15">
        <v>1.8486499999999999</v>
      </c>
    </row>
    <row r="16" spans="1:7" ht="15.75">
      <c r="A16" s="5">
        <v>40816</v>
      </c>
      <c r="B16" t="str">
        <f t="shared" si="1"/>
        <v/>
      </c>
      <c r="C16">
        <f t="shared" si="0"/>
        <v>9</v>
      </c>
      <c r="E16">
        <v>1.8</v>
      </c>
      <c r="F16">
        <v>1.819752</v>
      </c>
      <c r="G16">
        <v>1.839504</v>
      </c>
    </row>
    <row r="17" spans="1:7">
      <c r="A17" s="1">
        <v>40908</v>
      </c>
      <c r="B17" t="str">
        <f t="shared" si="1"/>
        <v/>
      </c>
      <c r="C17">
        <f t="shared" si="0"/>
        <v>12</v>
      </c>
      <c r="E17">
        <v>1.8</v>
      </c>
      <c r="F17">
        <v>1.8863989999999999</v>
      </c>
      <c r="G17">
        <v>1.9727980000000001</v>
      </c>
    </row>
    <row r="18" spans="1:7" ht="15.75">
      <c r="A18" s="5">
        <v>40999</v>
      </c>
      <c r="B18" t="str">
        <f t="shared" si="1"/>
        <v/>
      </c>
      <c r="C18">
        <f t="shared" si="0"/>
        <v>3</v>
      </c>
      <c r="E18">
        <v>1.9</v>
      </c>
      <c r="F18">
        <v>2.0094979999999998</v>
      </c>
      <c r="G18">
        <v>2.1189960000000001</v>
      </c>
    </row>
    <row r="19" spans="1:7">
      <c r="A19" s="1">
        <v>41090</v>
      </c>
      <c r="B19" t="str">
        <f t="shared" si="1"/>
        <v xml:space="preserve">     2012</v>
      </c>
      <c r="C19">
        <f t="shared" si="0"/>
        <v>6</v>
      </c>
      <c r="E19">
        <v>1.9</v>
      </c>
      <c r="F19">
        <v>2.0265809999999997</v>
      </c>
      <c r="G19">
        <v>2.153162</v>
      </c>
    </row>
    <row r="20" spans="1:7" ht="15.75">
      <c r="A20" s="5">
        <v>41182</v>
      </c>
      <c r="B20" t="str">
        <f t="shared" si="1"/>
        <v/>
      </c>
      <c r="C20">
        <f t="shared" si="0"/>
        <v>9</v>
      </c>
      <c r="E20">
        <v>2</v>
      </c>
      <c r="F20">
        <v>2.126976</v>
      </c>
      <c r="G20">
        <v>2.253952</v>
      </c>
    </row>
    <row r="21" spans="1:7">
      <c r="A21" s="1">
        <v>41274</v>
      </c>
      <c r="B21" t="str">
        <f t="shared" si="1"/>
        <v/>
      </c>
      <c r="C21">
        <f t="shared" si="0"/>
        <v>12</v>
      </c>
      <c r="E21">
        <v>2</v>
      </c>
      <c r="F21">
        <v>2.1511770000000001</v>
      </c>
      <c r="G21">
        <v>2.3023540000000002</v>
      </c>
    </row>
    <row r="25" spans="1:7">
      <c r="A25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B33" sqref="B33:B34"/>
    </sheetView>
  </sheetViews>
  <sheetFormatPr defaultRowHeight="15"/>
  <cols>
    <col min="1" max="1" width="9.7109375" bestFit="1" customWidth="1"/>
  </cols>
  <sheetData>
    <row r="1" spans="1:12">
      <c r="D1" t="s">
        <v>11</v>
      </c>
      <c r="E1" t="s">
        <v>5</v>
      </c>
      <c r="F1" t="s">
        <v>10</v>
      </c>
      <c r="G1" t="s">
        <v>12</v>
      </c>
      <c r="H1" t="s">
        <v>9</v>
      </c>
      <c r="L1" t="s">
        <v>54</v>
      </c>
    </row>
    <row r="2" spans="1:12">
      <c r="A2" s="1">
        <v>36617</v>
      </c>
      <c r="B2" t="str">
        <f>IF(C2=4,"       "&amp;YEAR(A2),"")</f>
        <v xml:space="preserve">       2000</v>
      </c>
      <c r="C2">
        <f>MONTH(A2)</f>
        <v>4</v>
      </c>
      <c r="D2">
        <v>2.6</v>
      </c>
      <c r="E2">
        <v>1.9</v>
      </c>
      <c r="F2">
        <v>2.4</v>
      </c>
      <c r="G2">
        <v>1.5</v>
      </c>
      <c r="L2" t="s">
        <v>55</v>
      </c>
    </row>
    <row r="3" spans="1:12">
      <c r="A3" s="1">
        <v>36800</v>
      </c>
      <c r="B3" t="str">
        <f t="shared" ref="B3:B20" si="0">IF(C3=4,"       "&amp;YEAR(A3),"")</f>
        <v/>
      </c>
      <c r="C3">
        <f t="shared" ref="C3:C20" si="1">MONTH(A3)</f>
        <v>10</v>
      </c>
      <c r="D3">
        <v>2.7</v>
      </c>
      <c r="E3">
        <v>2.1</v>
      </c>
      <c r="F3">
        <v>2.2999999999999998</v>
      </c>
      <c r="G3">
        <v>0.9</v>
      </c>
    </row>
    <row r="4" spans="1:12">
      <c r="A4" s="1">
        <v>36982</v>
      </c>
      <c r="B4" t="str">
        <f t="shared" si="0"/>
        <v xml:space="preserve">       2001</v>
      </c>
      <c r="C4">
        <f t="shared" si="1"/>
        <v>4</v>
      </c>
      <c r="D4">
        <v>2.6</v>
      </c>
      <c r="E4">
        <v>2</v>
      </c>
      <c r="F4">
        <v>2.5</v>
      </c>
      <c r="G4">
        <v>1</v>
      </c>
    </row>
    <row r="5" spans="1:12">
      <c r="A5" s="1">
        <v>37165</v>
      </c>
      <c r="B5" t="str">
        <f t="shared" si="0"/>
        <v/>
      </c>
      <c r="C5">
        <f t="shared" si="1"/>
        <v>10</v>
      </c>
      <c r="D5">
        <v>2.5</v>
      </c>
      <c r="E5">
        <v>2.1</v>
      </c>
      <c r="F5">
        <v>2.2999999999999998</v>
      </c>
      <c r="G5">
        <v>0.5</v>
      </c>
    </row>
    <row r="6" spans="1:12">
      <c r="A6" s="1">
        <v>37347</v>
      </c>
      <c r="B6" t="str">
        <f t="shared" si="0"/>
        <v xml:space="preserve">       2002</v>
      </c>
      <c r="C6">
        <f t="shared" si="1"/>
        <v>4</v>
      </c>
      <c r="D6">
        <v>2.5</v>
      </c>
      <c r="E6">
        <v>2</v>
      </c>
      <c r="F6">
        <v>2.2999999999999998</v>
      </c>
      <c r="G6">
        <v>0.6</v>
      </c>
    </row>
    <row r="7" spans="1:12">
      <c r="A7" s="1">
        <v>37530</v>
      </c>
      <c r="B7" t="str">
        <f t="shared" si="0"/>
        <v/>
      </c>
      <c r="C7">
        <f t="shared" si="1"/>
        <v>10</v>
      </c>
      <c r="D7">
        <v>2.5</v>
      </c>
      <c r="E7">
        <v>2</v>
      </c>
      <c r="F7">
        <v>2.2000000000000002</v>
      </c>
      <c r="G7">
        <v>1</v>
      </c>
    </row>
    <row r="8" spans="1:12">
      <c r="A8" s="1">
        <v>37712</v>
      </c>
      <c r="B8" t="str">
        <f t="shared" si="0"/>
        <v xml:space="preserve">       2003</v>
      </c>
      <c r="C8">
        <f t="shared" si="1"/>
        <v>4</v>
      </c>
      <c r="D8">
        <v>2.4</v>
      </c>
      <c r="E8">
        <v>2.1</v>
      </c>
      <c r="F8">
        <v>2.1</v>
      </c>
      <c r="G8">
        <v>0.1</v>
      </c>
      <c r="H8">
        <v>1.9</v>
      </c>
    </row>
    <row r="9" spans="1:12">
      <c r="A9" s="1">
        <v>37895</v>
      </c>
      <c r="B9" t="str">
        <f t="shared" si="0"/>
        <v/>
      </c>
      <c r="C9">
        <f t="shared" si="1"/>
        <v>10</v>
      </c>
      <c r="D9">
        <v>2.2999999999999998</v>
      </c>
      <c r="E9">
        <v>2</v>
      </c>
      <c r="F9">
        <v>2.6</v>
      </c>
      <c r="G9">
        <v>0.5</v>
      </c>
      <c r="H9">
        <v>1.8</v>
      </c>
    </row>
    <row r="10" spans="1:12">
      <c r="A10" s="1">
        <v>38078</v>
      </c>
      <c r="B10" t="str">
        <f t="shared" si="0"/>
        <v xml:space="preserve">       2004</v>
      </c>
      <c r="C10">
        <f t="shared" si="1"/>
        <v>4</v>
      </c>
      <c r="D10">
        <v>2.2999999999999998</v>
      </c>
      <c r="E10">
        <v>2</v>
      </c>
      <c r="F10">
        <v>2.4</v>
      </c>
      <c r="G10">
        <v>1.2</v>
      </c>
      <c r="H10">
        <v>1.9</v>
      </c>
    </row>
    <row r="11" spans="1:12">
      <c r="A11" s="1">
        <v>38261</v>
      </c>
      <c r="B11" t="str">
        <f t="shared" si="0"/>
        <v/>
      </c>
      <c r="C11">
        <f t="shared" si="1"/>
        <v>10</v>
      </c>
      <c r="D11">
        <v>2.5</v>
      </c>
      <c r="E11">
        <v>2</v>
      </c>
      <c r="F11">
        <v>2.1</v>
      </c>
      <c r="G11">
        <v>1.2</v>
      </c>
      <c r="H11">
        <v>2</v>
      </c>
    </row>
    <row r="12" spans="1:12">
      <c r="A12" s="1">
        <v>38443</v>
      </c>
      <c r="B12" t="str">
        <f t="shared" si="0"/>
        <v xml:space="preserve">       2005</v>
      </c>
      <c r="C12">
        <f t="shared" si="1"/>
        <v>4</v>
      </c>
      <c r="D12">
        <v>2.4</v>
      </c>
      <c r="E12">
        <v>2</v>
      </c>
      <c r="F12">
        <v>1.9</v>
      </c>
      <c r="G12">
        <v>1.3</v>
      </c>
      <c r="H12">
        <v>1.9</v>
      </c>
    </row>
    <row r="13" spans="1:12">
      <c r="A13" s="1">
        <v>38626</v>
      </c>
      <c r="B13" t="str">
        <f t="shared" si="0"/>
        <v/>
      </c>
      <c r="C13">
        <f t="shared" si="1"/>
        <v>10</v>
      </c>
      <c r="D13">
        <v>2.4</v>
      </c>
      <c r="E13">
        <v>2</v>
      </c>
      <c r="F13">
        <v>1.8</v>
      </c>
      <c r="G13">
        <v>1.6</v>
      </c>
      <c r="H13">
        <v>1.9</v>
      </c>
    </row>
    <row r="14" spans="1:12">
      <c r="A14" s="1">
        <v>38808</v>
      </c>
      <c r="B14" t="str">
        <f t="shared" si="0"/>
        <v xml:space="preserve">       2006</v>
      </c>
      <c r="C14">
        <f t="shared" si="1"/>
        <v>4</v>
      </c>
      <c r="D14">
        <v>2.4</v>
      </c>
      <c r="E14">
        <v>2</v>
      </c>
      <c r="F14">
        <v>1.8</v>
      </c>
      <c r="G14">
        <v>1.4</v>
      </c>
      <c r="H14">
        <v>1.9</v>
      </c>
    </row>
    <row r="15" spans="1:12">
      <c r="A15" s="1">
        <v>38991</v>
      </c>
      <c r="B15" t="str">
        <f t="shared" si="0"/>
        <v/>
      </c>
      <c r="C15">
        <f t="shared" si="1"/>
        <v>10</v>
      </c>
      <c r="D15">
        <v>2.2999999999999998</v>
      </c>
      <c r="E15">
        <v>2</v>
      </c>
      <c r="F15">
        <v>2</v>
      </c>
      <c r="G15">
        <v>1.6</v>
      </c>
      <c r="H15">
        <v>1.9</v>
      </c>
    </row>
    <row r="16" spans="1:12">
      <c r="A16" s="1">
        <v>39173</v>
      </c>
      <c r="B16" t="str">
        <f t="shared" si="0"/>
        <v xml:space="preserve">       2007</v>
      </c>
      <c r="C16">
        <f t="shared" si="1"/>
        <v>4</v>
      </c>
      <c r="D16">
        <v>2.1</v>
      </c>
      <c r="E16">
        <v>2</v>
      </c>
      <c r="F16">
        <v>1.9</v>
      </c>
      <c r="G16">
        <v>1.2</v>
      </c>
      <c r="H16">
        <v>1.9</v>
      </c>
    </row>
    <row r="17" spans="1:8">
      <c r="A17" s="1">
        <v>39356</v>
      </c>
      <c r="B17" t="str">
        <f t="shared" si="0"/>
        <v/>
      </c>
      <c r="C17">
        <f t="shared" si="1"/>
        <v>10</v>
      </c>
      <c r="D17">
        <v>2.2000000000000002</v>
      </c>
      <c r="E17">
        <v>2</v>
      </c>
      <c r="F17">
        <v>2</v>
      </c>
      <c r="G17">
        <v>1.3</v>
      </c>
      <c r="H17">
        <v>1.9</v>
      </c>
    </row>
    <row r="18" spans="1:8">
      <c r="A18" s="1">
        <v>39539</v>
      </c>
      <c r="B18" t="str">
        <f t="shared" si="0"/>
        <v xml:space="preserve">       2008</v>
      </c>
      <c r="C18">
        <f t="shared" si="1"/>
        <v>4</v>
      </c>
      <c r="D18">
        <v>2.2000000000000002</v>
      </c>
      <c r="E18">
        <v>2</v>
      </c>
      <c r="F18">
        <v>2.1</v>
      </c>
      <c r="G18">
        <v>1.5</v>
      </c>
      <c r="H18">
        <v>2</v>
      </c>
    </row>
    <row r="19" spans="1:8">
      <c r="A19" s="1">
        <v>39722</v>
      </c>
      <c r="B19" t="str">
        <f t="shared" si="0"/>
        <v/>
      </c>
      <c r="C19">
        <f t="shared" si="1"/>
        <v>10</v>
      </c>
      <c r="D19">
        <v>2.1</v>
      </c>
      <c r="E19">
        <v>2</v>
      </c>
      <c r="F19">
        <v>2.2999999999999998</v>
      </c>
      <c r="G19">
        <v>1.1000000000000001</v>
      </c>
      <c r="H19">
        <v>2</v>
      </c>
    </row>
    <row r="20" spans="1:8">
      <c r="A20" s="1">
        <v>39904</v>
      </c>
      <c r="B20" t="str">
        <f t="shared" si="0"/>
        <v xml:space="preserve">       2009</v>
      </c>
      <c r="C20">
        <f t="shared" si="1"/>
        <v>4</v>
      </c>
      <c r="D20">
        <v>2.5</v>
      </c>
      <c r="E20">
        <v>2.1</v>
      </c>
      <c r="F20">
        <v>2.2000000000000002</v>
      </c>
      <c r="G20">
        <v>1.1000000000000001</v>
      </c>
      <c r="H20">
        <v>1.9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10</vt:i4>
      </vt:variant>
    </vt:vector>
  </HeadingPairs>
  <TitlesOfParts>
    <vt:vector size="20" baseType="lpstr">
      <vt:lpstr>Fig1_data</vt:lpstr>
      <vt:lpstr>Fig2_data</vt:lpstr>
      <vt:lpstr>Fig3_data</vt:lpstr>
      <vt:lpstr>Fig4_data</vt:lpstr>
      <vt:lpstr>Fig5_data</vt:lpstr>
      <vt:lpstr>Fig6_data</vt:lpstr>
      <vt:lpstr>Fig7_data</vt:lpstr>
      <vt:lpstr>Fig8_data</vt:lpstr>
      <vt:lpstr>Fig9_data</vt:lpstr>
      <vt:lpstr>Fig10_data</vt:lpstr>
      <vt:lpstr>Fig1</vt:lpstr>
      <vt:lpstr>Fig2</vt:lpstr>
      <vt:lpstr>Fig3</vt:lpstr>
      <vt:lpstr>Fig4</vt:lpstr>
      <vt:lpstr>Fig5</vt:lpstr>
      <vt:lpstr>Fig6</vt:lpstr>
      <vt:lpstr>Fig7</vt:lpstr>
      <vt:lpstr>Fig8</vt:lpstr>
      <vt:lpstr>Fig9</vt:lpstr>
      <vt:lpstr>Fig10</vt:lpstr>
    </vt:vector>
  </TitlesOfParts>
  <Company>Federal Reserve System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l1jxw02</dc:creator>
  <cp:lastModifiedBy>Justin Weidner</cp:lastModifiedBy>
  <cp:lastPrinted>2009-10-07T17:19:19Z</cp:lastPrinted>
  <dcterms:created xsi:type="dcterms:W3CDTF">2009-06-03T16:50:19Z</dcterms:created>
  <dcterms:modified xsi:type="dcterms:W3CDTF">2009-10-14T16:31:29Z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