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104" documentId="13_ncr:1_{D88D1B51-14FE-4272-97DE-8EFF2EAEAACD}" xr6:coauthVersionLast="47" xr6:coauthVersionMax="47" xr10:uidLastSave="{06CF97F3-3E72-4BA0-945F-2D6B2889757D}"/>
  <bookViews>
    <workbookView xWindow="16320" yWindow="-14010" windowWidth="20490" windowHeight="11625" activeTab="4" xr2:uid="{3EC9A5B1-3779-4A4E-BEF3-C9F0233E4A17}"/>
  </bookViews>
  <sheets>
    <sheet name="README" sheetId="8" r:id="rId1"/>
    <sheet name="Table 1" sheetId="5" r:id="rId2"/>
    <sheet name="Table 2" sheetId="7" r:id="rId3"/>
    <sheet name="Delta Table 1" sheetId="11" r:id="rId4"/>
    <sheet name="Delta Table 2" sheetId="1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7" l="1"/>
  <c r="G6" i="7"/>
  <c r="G7" i="7"/>
  <c r="G8" i="7"/>
  <c r="G9" i="7"/>
  <c r="G10" i="7"/>
  <c r="G11" i="7"/>
  <c r="G12" i="7"/>
  <c r="G4" i="7"/>
  <c r="K6" i="5"/>
  <c r="K7" i="5"/>
  <c r="K8" i="5"/>
  <c r="K9" i="5"/>
  <c r="K10" i="5"/>
  <c r="K11" i="5"/>
  <c r="K12" i="5"/>
  <c r="K13" i="5"/>
  <c r="K5" i="5"/>
  <c r="I5" i="12"/>
  <c r="I6" i="12"/>
  <c r="I7" i="12"/>
  <c r="I8" i="12"/>
  <c r="I9" i="12"/>
  <c r="I10" i="12"/>
  <c r="I11" i="12"/>
  <c r="I12" i="12"/>
  <c r="G5" i="12"/>
  <c r="G6" i="12"/>
  <c r="G7" i="12"/>
  <c r="G8" i="12"/>
  <c r="G9" i="12"/>
  <c r="G10" i="12"/>
  <c r="G11" i="12"/>
  <c r="G12" i="12"/>
  <c r="G4" i="12"/>
  <c r="I4" i="12"/>
  <c r="E11" i="12" l="1"/>
  <c r="D4" i="12"/>
  <c r="D11" i="12"/>
  <c r="D5" i="12"/>
  <c r="E8" i="12"/>
  <c r="E10" i="12"/>
  <c r="E7" i="12"/>
  <c r="D7" i="12"/>
  <c r="D10" i="12"/>
  <c r="D9" i="12"/>
  <c r="D8" i="12"/>
  <c r="H6" i="12"/>
  <c r="H8" i="12"/>
  <c r="H4" i="12"/>
  <c r="H9" i="12"/>
  <c r="H7" i="12"/>
  <c r="H12" i="12"/>
  <c r="H5" i="12"/>
  <c r="H10" i="12"/>
  <c r="F7" i="12"/>
  <c r="E4" i="12"/>
  <c r="F4" i="12"/>
  <c r="F10" i="12"/>
  <c r="H11" i="12"/>
  <c r="D12" i="12"/>
  <c r="D6" i="12"/>
  <c r="F11" i="12"/>
  <c r="F6" i="12"/>
  <c r="F9" i="12"/>
  <c r="F8" i="12"/>
  <c r="F12" i="12"/>
  <c r="F5" i="12"/>
  <c r="E5" i="12" l="1"/>
  <c r="C5" i="12" s="1"/>
  <c r="B5" i="12" s="1"/>
  <c r="E6" i="12"/>
  <c r="C6" i="12" s="1"/>
  <c r="B6" i="12" s="1"/>
  <c r="E12" i="12"/>
  <c r="C12" i="12" s="1"/>
  <c r="B12" i="12" s="1"/>
  <c r="E9" i="12"/>
  <c r="C9" i="12" s="1"/>
  <c r="B9" i="12" s="1"/>
  <c r="C8" i="12"/>
  <c r="B8" i="12" s="1"/>
  <c r="C7" i="12"/>
  <c r="B7" i="12" s="1"/>
  <c r="C11" i="12"/>
  <c r="B11" i="12" s="1"/>
  <c r="C10" i="12"/>
  <c r="B10" i="12" s="1"/>
  <c r="C4" i="12" l="1"/>
  <c r="B4" i="12" s="1"/>
  <c r="F12" i="7"/>
  <c r="H12" i="7"/>
  <c r="I12" i="7"/>
  <c r="F11" i="7"/>
  <c r="H11" i="7"/>
  <c r="I11" i="7"/>
  <c r="I5" i="5"/>
  <c r="V13" i="5"/>
  <c r="T13" i="5" l="1"/>
  <c r="P13" i="5"/>
  <c r="I6" i="5"/>
  <c r="I7" i="5"/>
  <c r="I8" i="5"/>
  <c r="I9" i="5"/>
  <c r="I10" i="5"/>
  <c r="I11" i="5"/>
  <c r="I12" i="5"/>
  <c r="I13" i="5"/>
  <c r="D12" i="7" s="1"/>
  <c r="D6" i="5"/>
  <c r="D7" i="5"/>
  <c r="D8" i="5"/>
  <c r="D9" i="5"/>
  <c r="D10" i="5"/>
  <c r="D11" i="5"/>
  <c r="D12" i="5"/>
  <c r="D13" i="5"/>
  <c r="D5" i="5"/>
  <c r="I6" i="7"/>
  <c r="I7" i="7"/>
  <c r="I5" i="7"/>
  <c r="I4" i="7"/>
  <c r="I8" i="7"/>
  <c r="I9" i="7"/>
  <c r="I10" i="7"/>
  <c r="V5" i="5"/>
  <c r="V6" i="5"/>
  <c r="V7" i="5"/>
  <c r="V8" i="5"/>
  <c r="V9" i="5"/>
  <c r="V10" i="5"/>
  <c r="V11" i="5"/>
  <c r="V12" i="5"/>
  <c r="P12" i="5"/>
  <c r="P11" i="5"/>
  <c r="P10" i="5"/>
  <c r="P9" i="5"/>
  <c r="P8" i="5"/>
  <c r="P7" i="5"/>
  <c r="P6" i="5"/>
  <c r="P5" i="5"/>
  <c r="E12" i="7" l="1"/>
  <c r="C12" i="7"/>
  <c r="B12" i="7" s="1"/>
  <c r="B13" i="5"/>
  <c r="B5" i="5"/>
  <c r="B6" i="5"/>
  <c r="B7" i="5"/>
  <c r="B8" i="5"/>
  <c r="B9" i="5"/>
  <c r="B10" i="5"/>
  <c r="B11" i="5"/>
  <c r="B12" i="5"/>
  <c r="T5" i="5"/>
  <c r="T6" i="5"/>
  <c r="T7" i="5"/>
  <c r="T8" i="5"/>
  <c r="T9" i="5"/>
  <c r="T10" i="5"/>
  <c r="T11" i="5"/>
  <c r="T12" i="5"/>
  <c r="E11" i="7" l="1"/>
  <c r="D11" i="7"/>
  <c r="H10" i="7"/>
  <c r="H9" i="7"/>
  <c r="H8" i="7"/>
  <c r="H7" i="7"/>
  <c r="H6" i="7"/>
  <c r="H5" i="7"/>
  <c r="H4" i="7"/>
  <c r="C11" i="7" l="1"/>
  <c r="D10" i="7"/>
  <c r="D4" i="7"/>
  <c r="D5" i="7"/>
  <c r="D9" i="7"/>
  <c r="F10" i="7"/>
  <c r="F8" i="7"/>
  <c r="F9" i="7"/>
  <c r="F7" i="7"/>
  <c r="F6" i="7"/>
  <c r="F5" i="7"/>
  <c r="F4" i="7"/>
  <c r="B11" i="7" l="1"/>
  <c r="D6" i="7"/>
  <c r="D8" i="7"/>
  <c r="D7" i="7"/>
  <c r="E8" i="7" l="1"/>
  <c r="E7" i="7"/>
  <c r="E6" i="7"/>
  <c r="E5" i="7"/>
  <c r="E4" i="7"/>
  <c r="E10" i="7"/>
  <c r="E9" i="7"/>
  <c r="C4" i="7" l="1"/>
  <c r="C7" i="7"/>
  <c r="C9" i="7"/>
  <c r="C10" i="7"/>
  <c r="C5" i="7"/>
  <c r="C6" i="7"/>
  <c r="C8" i="7"/>
  <c r="B4" i="7" l="1"/>
  <c r="B5" i="7"/>
  <c r="B8" i="7"/>
  <c r="B6" i="7"/>
  <c r="B10" i="7"/>
  <c r="B9" i="7"/>
  <c r="B7" i="7"/>
</calcChain>
</file>

<file path=xl/sharedStrings.xml><?xml version="1.0" encoding="utf-8"?>
<sst xmlns="http://schemas.openxmlformats.org/spreadsheetml/2006/main" count="117" uniqueCount="43">
  <si>
    <t>This file presents data for the Hutchins Center Fiscal Impact Measure Breakdown.</t>
  </si>
  <si>
    <t>Table 1 breaks down the components of the FIM for the current quarter and our forecast for the next eight quarters. For purchases, it shows how much is due to the One Big Beautiful Bill Act, to the government shutdown, and to underlying fiscal policy. For taxes and transfers, it shows how much is due to OBBBA, to tariffs, and to other factors.</t>
  </si>
  <si>
    <t>Table 2 decomposes FIM inputs into underlying factors (purchases and transfers), the effects of the One Big Beautiful Bill Act, the impacts of tariffs and uncertainty around them, effects of supply-side policies, and effects of the government shutdown that began on Oct. 1, 2025 for the current quarter and eight-quarter forecast.</t>
  </si>
  <si>
    <t>Table 1: Breakdown of FIM by component</t>
  </si>
  <si>
    <t>Total</t>
  </si>
  <si>
    <t>Purchases</t>
  </si>
  <si>
    <t>Taxes Transfers and Subsidies (includes supply side and uncertainty effects)</t>
  </si>
  <si>
    <t>Taxes</t>
  </si>
  <si>
    <t>Transfers</t>
  </si>
  <si>
    <t>Supply Side</t>
  </si>
  <si>
    <t>Subcomponents of Federal Purchases</t>
  </si>
  <si>
    <t>Subcomponents of Taxes</t>
  </si>
  <si>
    <t>Subcomponents of Transfers</t>
  </si>
  <si>
    <t>Subcomponents of Supply Side</t>
  </si>
  <si>
    <t>Federal</t>
  </si>
  <si>
    <t>State and Local</t>
  </si>
  <si>
    <t>OBBBA</t>
  </si>
  <si>
    <t>Government Shutdown</t>
  </si>
  <si>
    <t>Other</t>
  </si>
  <si>
    <t>Tariffs</t>
  </si>
  <si>
    <t>Student Loans</t>
  </si>
  <si>
    <t>IRA/CHIPS</t>
  </si>
  <si>
    <t>Supply Side Effects of OBBBA</t>
  </si>
  <si>
    <t>2025 Q4</t>
  </si>
  <si>
    <t>2026 Q1</t>
  </si>
  <si>
    <t>2026 Q2</t>
  </si>
  <si>
    <t>2026 Q3</t>
  </si>
  <si>
    <t>2026 Q4</t>
  </si>
  <si>
    <t>2027 Q1</t>
  </si>
  <si>
    <t>2027 Q2</t>
  </si>
  <si>
    <t>2027 Q3</t>
  </si>
  <si>
    <t>2027 Q4</t>
  </si>
  <si>
    <t>Table 2: Decomposing FIM into effects of OBBBA, other supply side effects, tariffs and tariff uncertainty, and underlying FIM</t>
  </si>
  <si>
    <t>Components of the Underlying FIM</t>
  </si>
  <si>
    <t>Underlying FIM</t>
  </si>
  <si>
    <t>Underlying FIM Purchases</t>
  </si>
  <si>
    <t>Underlying FIM Net Transfers</t>
  </si>
  <si>
    <t>IRA, CHIPS and Student Loans</t>
  </si>
  <si>
    <t>Government shutdown</t>
  </si>
  <si>
    <t>Delta Table 1: Changes to Table 1 from Last FIM</t>
  </si>
  <si>
    <t>Delta Table 2: Changes to Table 2 from Last FIM</t>
  </si>
  <si>
    <t>Delta Table 1 shows the changes to Table 1 from the last time the FIM was updated on March 13, 2026.</t>
  </si>
  <si>
    <t>Delta Table 2 shows the changes to Table 2 from the last time the FIM was updated on March 13,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</si>
</sst>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0"/>
  </numFmts>
  <fonts count="6" x14ac:knownFonts="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sz val="11"/>
      <color rgb="FF000000"/>
      <name val="Calibri"/>
      <family val="2"/>
      <scheme val="minor"/>
    </font>
  </fonts>
  <fills count="2">
    <fill>
      <patternFill patternType="none"/>
    </fill>
    <fill>
      <patternFill patternType="gray125"/>
    </fill>
  </fills>
  <borders count="4">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s>
  <cellStyleXfs count="1">
    <xf numFmtId="0" fontId="0" fillId="0" borderId="0"/>
  </cellStyleXfs>
  <cellXfs count="38">
    <xf numFmtId="0" fontId="0" fillId="0" borderId="0" xfId="0"/>
    <xf numFmtId="0" fontId="2" fillId="0" borderId="0" xfId="0" applyFont="1"/>
    <xf numFmtId="0" fontId="1" fillId="0" borderId="0" xfId="0" applyFont="1" applyAlignment="1">
      <alignment horizontal="center" wrapText="1"/>
    </xf>
    <xf numFmtId="0" fontId="2" fillId="0" borderId="0" xfId="0" applyFont="1" applyAlignment="1">
      <alignment horizontal="center" wrapText="1"/>
    </xf>
    <xf numFmtId="2" fontId="2" fillId="0" borderId="0" xfId="0" applyNumberFormat="1" applyFont="1" applyAlignment="1">
      <alignment horizontal="center" vertical="center"/>
    </xf>
    <xf numFmtId="0" fontId="2" fillId="0" borderId="0" xfId="0" quotePrefix="1" applyFont="1" applyAlignment="1">
      <alignment horizontal="center" wrapText="1"/>
    </xf>
    <xf numFmtId="0" fontId="3" fillId="0" borderId="0" xfId="0" applyFont="1" applyAlignment="1">
      <alignment horizontal="center" wrapText="1"/>
    </xf>
    <xf numFmtId="0" fontId="1" fillId="0" borderId="0" xfId="0" applyFont="1" applyAlignment="1">
      <alignment wrapText="1"/>
    </xf>
    <xf numFmtId="0" fontId="1" fillId="0" borderId="0" xfId="0" applyFont="1"/>
    <xf numFmtId="2" fontId="2" fillId="0" borderId="2" xfId="0" applyNumberFormat="1" applyFont="1" applyBorder="1" applyAlignment="1">
      <alignment horizontal="center" vertical="center"/>
    </xf>
    <xf numFmtId="2" fontId="2" fillId="0" borderId="3" xfId="0" applyNumberFormat="1" applyFont="1" applyBorder="1" applyAlignment="1">
      <alignment horizontal="center" vertical="center"/>
    </xf>
    <xf numFmtId="0" fontId="4" fillId="0" borderId="0" xfId="0" applyFont="1" applyAlignment="1">
      <alignment horizontal="center" wrapText="1"/>
    </xf>
    <xf numFmtId="0" fontId="1" fillId="0" borderId="0" xfId="0" applyFont="1" applyAlignment="1">
      <alignment vertical="center"/>
    </xf>
    <xf numFmtId="0" fontId="2" fillId="0" borderId="0" xfId="0" applyFont="1" applyAlignment="1">
      <alignment vertical="center"/>
    </xf>
    <xf numFmtId="2" fontId="2" fillId="0" borderId="0" xfId="0" applyNumberFormat="1" applyFont="1" applyAlignment="1">
      <alignment vertical="center"/>
    </xf>
    <xf numFmtId="0" fontId="5" fillId="0" borderId="0" xfId="0" applyFont="1" applyAlignment="1">
      <alignment wrapText="1"/>
    </xf>
    <xf numFmtId="0" fontId="5" fillId="0" borderId="0" xfId="0" applyFont="1"/>
    <xf numFmtId="0" fontId="5" fillId="0" borderId="0" xfId="0" applyFont="1" applyAlignment="1">
      <alignment horizontal="left" vertical="center" wrapText="1"/>
    </xf>
    <xf numFmtId="0" fontId="1" fillId="0" borderId="0" xfId="0" applyFont="1" applyAlignment="1">
      <alignment horizontal="center" vertical="center" wrapText="1"/>
    </xf>
    <xf numFmtId="2" fontId="2" fillId="0" borderId="0" xfId="0" applyNumberFormat="1" applyFont="1"/>
    <xf numFmtId="2" fontId="4" fillId="0" borderId="1" xfId="0" applyNumberFormat="1" applyFont="1" applyBorder="1" applyAlignment="1">
      <alignment horizontal="center" vertical="center"/>
    </xf>
    <xf numFmtId="2" fontId="2" fillId="0" borderId="1" xfId="0" applyNumberFormat="1" applyFont="1" applyBorder="1" applyAlignment="1">
      <alignment horizontal="center"/>
    </xf>
    <xf numFmtId="2" fontId="2" fillId="0" borderId="0" xfId="0" applyNumberFormat="1" applyFont="1" applyAlignment="1">
      <alignment horizontal="center"/>
    </xf>
    <xf numFmtId="2" fontId="4"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165" fontId="2" fillId="0" borderId="0" xfId="0" applyNumberFormat="1" applyFont="1" applyAlignment="1">
      <alignment horizontal="center" vertical="center"/>
    </xf>
    <xf numFmtId="164" fontId="4" fillId="0" borderId="0" xfId="0" applyNumberFormat="1" applyFont="1" applyAlignment="1">
      <alignment horizontal="center" vertical="center"/>
    </xf>
    <xf numFmtId="2" fontId="2" fillId="0" borderId="1" xfId="0" applyNumberFormat="1"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xf>
    <xf numFmtId="0" fontId="1" fillId="0" borderId="0" xfId="0" applyFont="1" applyAlignment="1">
      <alignment horizontal="center" wrapText="1"/>
    </xf>
    <xf numFmtId="0" fontId="3" fillId="0" borderId="0" xfId="0" quotePrefix="1"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5DCC-3D0F-4B00-9436-8BFB41C48B0B}">
  <dimension ref="A1:A6"/>
  <sheetViews>
    <sheetView zoomScale="80" zoomScaleNormal="80" workbookViewId="0">
      <selection activeCell="A4" sqref="A4"/>
    </sheetView>
  </sheetViews>
  <sheetFormatPr defaultRowHeight="14.5" x14ac:dyDescent="0.35"/>
  <cols>
    <col min="1" max="1" width="99.1796875" customWidth="1"/>
  </cols>
  <sheetData>
    <row r="1" spans="1:1" x14ac:dyDescent="0.35">
      <c r="A1" s="15" t="s">
        <v>0</v>
      </c>
    </row>
    <row r="2" spans="1:1" x14ac:dyDescent="0.35">
      <c r="A2" s="16"/>
    </row>
    <row r="3" spans="1:1" ht="136.5" customHeight="1" x14ac:dyDescent="0.35">
      <c r="A3" s="17" t="s">
        <v>1</v>
      </c>
    </row>
    <row r="4" spans="1:1" ht="49.5" customHeight="1" x14ac:dyDescent="0.35">
      <c r="A4" s="17" t="s">
        <v>2</v>
      </c>
    </row>
    <row r="5" spans="1:1" x14ac:dyDescent="0.35">
      <c r="A5" t="s">
        <v>41</v>
      </c>
    </row>
    <row r="6" spans="1:1" x14ac:dyDescent="0.35">
      <c r="A6" t="s">
        <v>42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02000-093A-44C6-9557-294504852FFC}">
  <dimension ref="A1:Y36"/>
  <sheetViews>
    <sheetView zoomScale="77" zoomScaleNormal="90" workbookViewId="0">
      <pane xSplit="2" ySplit="1" topLeftCell="C2" activePane="bottomRight" state="frozen"/>
      <selection pane="topRight" activeCell="C1" sqref="C1"/>
      <selection pane="bottomLeft" activeCell="A5" sqref="A5"/>
      <selection pane="bottomRight" activeCell="B13" sqref="B13"/>
    </sheetView>
  </sheetViews>
  <sheetFormatPr defaultColWidth="8.7265625" defaultRowHeight="15.5" x14ac:dyDescent="0.35"/>
  <cols>
    <col min="1" max="1" width="10.54296875" style="1" customWidth="1"/>
    <col min="2" max="2" width="8.7265625" style="1"/>
    <col min="3" max="3" width="3" style="1" customWidth="1"/>
    <col min="4" max="4" width="10.453125" style="1" customWidth="1"/>
    <col min="5" max="6" width="11.81640625" style="1" customWidth="1"/>
    <col min="7" max="8" width="13" style="1" customWidth="1"/>
    <col min="9" max="9" width="12.7265625" style="1" customWidth="1"/>
    <col min="10" max="10" width="2.54296875" style="1" customWidth="1"/>
    <col min="11" max="11" width="28.81640625" style="1" bestFit="1" customWidth="1"/>
    <col min="12" max="12" width="2.54296875" style="1" customWidth="1"/>
    <col min="13" max="13" width="10.26953125" style="1" customWidth="1"/>
    <col min="14" max="16" width="12.81640625" style="1" customWidth="1"/>
    <col min="17" max="17" width="2.54296875" style="1" customWidth="1"/>
    <col min="18" max="18" width="15.1796875" style="1" customWidth="1"/>
    <col min="19" max="19" width="14.81640625" style="1" customWidth="1"/>
    <col min="20" max="20" width="13.81640625" style="1" customWidth="1"/>
    <col min="21" max="21" width="2.54296875" style="1" customWidth="1"/>
    <col min="22" max="22" width="13.1796875" style="1" customWidth="1"/>
    <col min="23" max="23" width="10.1796875" style="1" customWidth="1"/>
    <col min="24" max="24" width="14.453125" style="1" customWidth="1"/>
    <col min="25" max="25" width="11.7265625" style="1" customWidth="1"/>
    <col min="26" max="16384" width="8.7265625" style="1"/>
  </cols>
  <sheetData>
    <row r="1" spans="1:25" x14ac:dyDescent="0.35">
      <c r="A1" s="12" t="s">
        <v>3</v>
      </c>
      <c r="B1" s="12"/>
      <c r="C1" s="12"/>
      <c r="D1" s="12"/>
      <c r="E1" s="12"/>
    </row>
    <row r="2" spans="1:25" ht="46.5" x14ac:dyDescent="0.35">
      <c r="B2" s="18" t="s">
        <v>4</v>
      </c>
      <c r="D2" s="33" t="s">
        <v>5</v>
      </c>
      <c r="E2" s="33"/>
      <c r="F2" s="33"/>
      <c r="G2" s="33"/>
      <c r="H2" s="33"/>
      <c r="I2" s="33"/>
      <c r="K2" s="18" t="s">
        <v>6</v>
      </c>
      <c r="M2" s="33" t="s">
        <v>7</v>
      </c>
      <c r="N2" s="34"/>
      <c r="O2" s="34"/>
      <c r="P2" s="34"/>
      <c r="Q2" s="7"/>
      <c r="R2" s="33" t="s">
        <v>8</v>
      </c>
      <c r="S2" s="34"/>
      <c r="T2" s="34"/>
      <c r="V2" s="30" t="s">
        <v>9</v>
      </c>
      <c r="W2" s="30"/>
      <c r="X2" s="30"/>
      <c r="Y2" s="30"/>
    </row>
    <row r="3" spans="1:25" x14ac:dyDescent="0.35">
      <c r="D3" s="6" t="s">
        <v>4</v>
      </c>
      <c r="G3" s="32" t="s">
        <v>10</v>
      </c>
      <c r="H3" s="32"/>
      <c r="I3" s="32"/>
      <c r="M3" s="2" t="s">
        <v>4</v>
      </c>
      <c r="N3" s="32" t="s">
        <v>11</v>
      </c>
      <c r="O3" s="32"/>
      <c r="P3" s="32"/>
      <c r="Q3" s="8"/>
      <c r="R3" s="2" t="s">
        <v>4</v>
      </c>
      <c r="S3" s="31" t="s">
        <v>12</v>
      </c>
      <c r="T3" s="31"/>
      <c r="V3" s="2" t="s">
        <v>4</v>
      </c>
      <c r="W3" s="31" t="s">
        <v>13</v>
      </c>
      <c r="X3" s="31"/>
      <c r="Y3" s="31"/>
    </row>
    <row r="4" spans="1:25" s="3" customFormat="1" ht="46.5" x14ac:dyDescent="0.35">
      <c r="E4" s="11" t="s">
        <v>14</v>
      </c>
      <c r="F4" s="3" t="s">
        <v>15</v>
      </c>
      <c r="G4" s="3" t="s">
        <v>16</v>
      </c>
      <c r="H4" s="3" t="s">
        <v>17</v>
      </c>
      <c r="I4" s="3" t="s">
        <v>18</v>
      </c>
      <c r="M4" s="6"/>
      <c r="N4" s="3" t="s">
        <v>16</v>
      </c>
      <c r="O4" s="3" t="s">
        <v>19</v>
      </c>
      <c r="P4" s="3" t="s">
        <v>18</v>
      </c>
      <c r="S4" s="3" t="s">
        <v>16</v>
      </c>
      <c r="T4" s="3" t="s">
        <v>18</v>
      </c>
      <c r="W4" s="3" t="s">
        <v>20</v>
      </c>
      <c r="X4" s="3" t="s">
        <v>21</v>
      </c>
      <c r="Y4" s="3" t="s">
        <v>22</v>
      </c>
    </row>
    <row r="5" spans="1:25" x14ac:dyDescent="0.35">
      <c r="A5" s="1" t="s">
        <v>23</v>
      </c>
      <c r="B5" s="20">
        <f>D5+K5</f>
        <v>-1.2486209739069838</v>
      </c>
      <c r="C5" s="19"/>
      <c r="D5" s="20">
        <f t="shared" ref="D5:D13" si="0">E5+F5</f>
        <v>-1.3177426627735822</v>
      </c>
      <c r="E5" s="4">
        <v>-1.2443727759132699</v>
      </c>
      <c r="F5" s="4">
        <v>-7.3369886860312303E-2</v>
      </c>
      <c r="G5" s="9">
        <v>0.10955184968604015</v>
      </c>
      <c r="H5" s="4">
        <v>-1</v>
      </c>
      <c r="I5" s="10">
        <f t="shared" ref="I5:I13" si="1">E5-G5-H5</f>
        <v>-0.35392462559931004</v>
      </c>
      <c r="J5" s="19"/>
      <c r="K5" s="20">
        <f t="shared" ref="K5:K13" si="2">M5+R5+V5</f>
        <v>6.9121688866598363E-2</v>
      </c>
      <c r="L5" s="19"/>
      <c r="M5" s="29">
        <v>-0.40232202864504701</v>
      </c>
      <c r="N5" s="4">
        <v>0.31612552020094775</v>
      </c>
      <c r="O5" s="4">
        <v>-0.42420140513851551</v>
      </c>
      <c r="P5" s="10">
        <f t="shared" ref="P5:P12" si="3">M5-N5-O5</f>
        <v>-0.2942461437074792</v>
      </c>
      <c r="Q5" s="4"/>
      <c r="R5" s="29">
        <v>0.35331109333293598</v>
      </c>
      <c r="S5" s="4">
        <v>-5.7592125618935522E-2</v>
      </c>
      <c r="T5" s="10">
        <f t="shared" ref="T5:T12" si="4">R5-S5</f>
        <v>0.41090321895187149</v>
      </c>
      <c r="V5" s="21">
        <f t="shared" ref="V5:V12" si="5">W5+X5+Y5</f>
        <v>0.1181326241787094</v>
      </c>
      <c r="W5" s="4">
        <v>-2.4300285678077599E-2</v>
      </c>
      <c r="X5" s="4">
        <v>0.142432909856787</v>
      </c>
      <c r="Y5" s="10">
        <v>0</v>
      </c>
    </row>
    <row r="6" spans="1:25" x14ac:dyDescent="0.35">
      <c r="A6" s="1" t="s">
        <v>24</v>
      </c>
      <c r="B6" s="20">
        <f t="shared" ref="B6:B13" si="6">D6+K6</f>
        <v>2.0612405379564214</v>
      </c>
      <c r="C6" s="19"/>
      <c r="D6" s="20">
        <f t="shared" si="0"/>
        <v>1.4774393027724511</v>
      </c>
      <c r="E6" s="4">
        <v>1.6661440482513501</v>
      </c>
      <c r="F6" s="4">
        <v>-0.18870474547889901</v>
      </c>
      <c r="G6" s="9">
        <v>0.23949274952811006</v>
      </c>
      <c r="H6" s="4">
        <v>1.3</v>
      </c>
      <c r="I6" s="10">
        <f t="shared" si="1"/>
        <v>0.12665129872323999</v>
      </c>
      <c r="J6" s="19"/>
      <c r="K6" s="20">
        <f t="shared" si="2"/>
        <v>0.58380123518397031</v>
      </c>
      <c r="L6" s="19"/>
      <c r="M6" s="29">
        <v>4.5227268939565399E-2</v>
      </c>
      <c r="N6" s="4">
        <v>0.57666015759609834</v>
      </c>
      <c r="O6" s="4">
        <v>-0.23137167920261392</v>
      </c>
      <c r="P6" s="10">
        <f t="shared" si="3"/>
        <v>-0.30006120945391901</v>
      </c>
      <c r="Q6" s="4"/>
      <c r="R6" s="29">
        <v>0.18518946489743399</v>
      </c>
      <c r="S6" s="4">
        <v>-2.1819820242404177E-2</v>
      </c>
      <c r="T6" s="10">
        <f t="shared" si="4"/>
        <v>0.20700928513983816</v>
      </c>
      <c r="V6" s="21">
        <f t="shared" si="5"/>
        <v>0.35338450134697091</v>
      </c>
      <c r="W6" s="4">
        <v>-2.2373276148948101E-2</v>
      </c>
      <c r="X6" s="4">
        <v>0.31575777749591899</v>
      </c>
      <c r="Y6" s="10">
        <v>0.06</v>
      </c>
    </row>
    <row r="7" spans="1:25" x14ac:dyDescent="0.35">
      <c r="A7" s="1" t="s">
        <v>25</v>
      </c>
      <c r="B7" s="20">
        <f t="shared" si="6"/>
        <v>-0.27602420113552961</v>
      </c>
      <c r="C7" s="19"/>
      <c r="D7" s="20">
        <f t="shared" si="0"/>
        <v>-0.596894078437744</v>
      </c>
      <c r="E7" s="4">
        <v>-0.42070983103731902</v>
      </c>
      <c r="F7" s="4">
        <v>-0.17618424740042499</v>
      </c>
      <c r="G7" s="9">
        <v>0.11481658605920803</v>
      </c>
      <c r="H7" s="4">
        <v>-0.1</v>
      </c>
      <c r="I7" s="10">
        <f t="shared" si="1"/>
        <v>-0.43552641709652706</v>
      </c>
      <c r="J7" s="19"/>
      <c r="K7" s="20">
        <f t="shared" si="2"/>
        <v>0.32086987730221439</v>
      </c>
      <c r="L7" s="19"/>
      <c r="M7" s="29">
        <v>-3.23947836789873E-2</v>
      </c>
      <c r="N7" s="4">
        <v>0.54236381055404226</v>
      </c>
      <c r="O7" s="4">
        <v>-0.20732206065029349</v>
      </c>
      <c r="P7" s="10">
        <f t="shared" si="3"/>
        <v>-0.36743653358273609</v>
      </c>
      <c r="Q7" s="4"/>
      <c r="R7" s="29">
        <v>6.2105923921408901E-2</v>
      </c>
      <c r="S7" s="4">
        <v>-2.0091466216628821E-2</v>
      </c>
      <c r="T7" s="10">
        <f t="shared" si="4"/>
        <v>8.2197390138037729E-2</v>
      </c>
      <c r="V7" s="21">
        <f t="shared" si="5"/>
        <v>0.29115873705979278</v>
      </c>
      <c r="W7" s="4">
        <v>-2.05148231023012E-2</v>
      </c>
      <c r="X7" s="4">
        <v>0.25167356016209402</v>
      </c>
      <c r="Y7" s="10">
        <v>0.06</v>
      </c>
    </row>
    <row r="8" spans="1:25" x14ac:dyDescent="0.35">
      <c r="A8" s="1" t="s">
        <v>26</v>
      </c>
      <c r="B8" s="20">
        <f t="shared" si="6"/>
        <v>-0.13503523584549523</v>
      </c>
      <c r="C8" s="19"/>
      <c r="D8" s="20">
        <f t="shared" si="0"/>
        <v>-0.32590169938305902</v>
      </c>
      <c r="E8" s="4">
        <v>-0.15085814659239399</v>
      </c>
      <c r="F8" s="4">
        <v>-0.175043552790665</v>
      </c>
      <c r="G8" s="9">
        <v>6.380934782810499E-2</v>
      </c>
      <c r="H8" s="4">
        <v>-0.1</v>
      </c>
      <c r="I8" s="10">
        <f t="shared" si="1"/>
        <v>-0.11466749442049898</v>
      </c>
      <c r="J8" s="19"/>
      <c r="K8" s="20">
        <f t="shared" si="2"/>
        <v>0.19086646353756379</v>
      </c>
      <c r="L8" s="19"/>
      <c r="M8" s="29">
        <v>-7.9803294937102004E-2</v>
      </c>
      <c r="N8" s="4">
        <v>0.3216209412864528</v>
      </c>
      <c r="O8" s="4">
        <v>-0.20436045689704802</v>
      </c>
      <c r="P8" s="10">
        <f t="shared" si="3"/>
        <v>-0.19706377932650682</v>
      </c>
      <c r="Q8" s="4"/>
      <c r="R8" s="29">
        <v>0.15212360209442299</v>
      </c>
      <c r="S8" s="4">
        <v>-1.0894460831839351E-2</v>
      </c>
      <c r="T8" s="10">
        <f t="shared" si="4"/>
        <v>0.16301806292626234</v>
      </c>
      <c r="V8" s="21">
        <f t="shared" si="5"/>
        <v>0.1185461563802428</v>
      </c>
      <c r="W8" s="4">
        <v>-1.9424983683028599E-2</v>
      </c>
      <c r="X8" s="4">
        <v>7.7971140063271396E-2</v>
      </c>
      <c r="Y8" s="10">
        <v>0.06</v>
      </c>
    </row>
    <row r="9" spans="1:25" x14ac:dyDescent="0.35">
      <c r="A9" s="1" t="s">
        <v>27</v>
      </c>
      <c r="B9" s="20">
        <f t="shared" si="6"/>
        <v>-0.20439337419441311</v>
      </c>
      <c r="C9" s="19"/>
      <c r="D9" s="20">
        <f t="shared" si="0"/>
        <v>-0.30876684646085301</v>
      </c>
      <c r="E9" s="4">
        <v>-0.11017338840881399</v>
      </c>
      <c r="F9" s="4">
        <v>-0.19859345805203901</v>
      </c>
      <c r="G9" s="9">
        <v>-5.4230289427940059E-3</v>
      </c>
      <c r="H9" s="4">
        <v>-0.1</v>
      </c>
      <c r="I9" s="10">
        <f t="shared" si="1"/>
        <v>-4.7503594660199822E-3</v>
      </c>
      <c r="J9" s="19"/>
      <c r="K9" s="20">
        <f t="shared" si="2"/>
        <v>0.10437347226643989</v>
      </c>
      <c r="L9" s="19"/>
      <c r="M9" s="29">
        <v>-6.2166534863545501E-2</v>
      </c>
      <c r="N9" s="4">
        <v>0.29906124721673849</v>
      </c>
      <c r="O9" s="4">
        <v>-0.2023045526070619</v>
      </c>
      <c r="P9" s="10">
        <f t="shared" si="3"/>
        <v>-0.1589232294732221</v>
      </c>
      <c r="Q9" s="4"/>
      <c r="R9" s="29">
        <v>0.171167403326451</v>
      </c>
      <c r="S9" s="4">
        <v>-5.0152783172485428E-2</v>
      </c>
      <c r="T9" s="10">
        <f t="shared" si="4"/>
        <v>0.22132018649893642</v>
      </c>
      <c r="V9" s="21">
        <f t="shared" si="5"/>
        <v>-4.6273961964655996E-3</v>
      </c>
      <c r="W9" s="4">
        <v>-1.2308444739355801E-2</v>
      </c>
      <c r="X9" s="4">
        <v>-5.2318951457109797E-2</v>
      </c>
      <c r="Y9" s="10">
        <v>0.06</v>
      </c>
    </row>
    <row r="10" spans="1:25" x14ac:dyDescent="0.35">
      <c r="A10" s="1" t="s">
        <v>28</v>
      </c>
      <c r="B10" s="20">
        <f t="shared" si="6"/>
        <v>-0.69668553417158374</v>
      </c>
      <c r="C10" s="19"/>
      <c r="D10" s="20">
        <f t="shared" si="0"/>
        <v>-0.30244645961351302</v>
      </c>
      <c r="E10" s="4">
        <v>-0.11749209491152</v>
      </c>
      <c r="F10" s="4">
        <v>-0.184954364701993</v>
      </c>
      <c r="G10" s="9">
        <v>-7.6170005643930033E-3</v>
      </c>
      <c r="H10" s="4">
        <v>0</v>
      </c>
      <c r="I10" s="10">
        <f t="shared" si="1"/>
        <v>-0.109875094347127</v>
      </c>
      <c r="J10" s="19"/>
      <c r="K10" s="20">
        <f t="shared" si="2"/>
        <v>-0.39423907455807072</v>
      </c>
      <c r="L10" s="19"/>
      <c r="M10" s="29">
        <v>-0.30497749094545601</v>
      </c>
      <c r="N10" s="4">
        <v>0.43115865300694856</v>
      </c>
      <c r="O10" s="4">
        <v>-0.20077659302299497</v>
      </c>
      <c r="P10" s="10">
        <f t="shared" si="3"/>
        <v>-0.53535955092940957</v>
      </c>
      <c r="Q10" s="4"/>
      <c r="R10" s="29">
        <v>0.12944318521454601</v>
      </c>
      <c r="S10" s="4">
        <v>-7.9941586260018682E-2</v>
      </c>
      <c r="T10" s="10">
        <f t="shared" si="4"/>
        <v>0.20938477147456469</v>
      </c>
      <c r="V10" s="21">
        <f t="shared" si="5"/>
        <v>-0.21870476882716072</v>
      </c>
      <c r="W10" s="4">
        <v>-1.16901087426907E-2</v>
      </c>
      <c r="X10" s="4">
        <v>-0.26701466008447</v>
      </c>
      <c r="Y10" s="10">
        <v>0.06</v>
      </c>
    </row>
    <row r="11" spans="1:25" x14ac:dyDescent="0.35">
      <c r="A11" s="1" t="s">
        <v>29</v>
      </c>
      <c r="B11" s="20">
        <f t="shared" si="6"/>
        <v>-0.66811077837761879</v>
      </c>
      <c r="C11" s="19"/>
      <c r="D11" s="20">
        <f t="shared" si="0"/>
        <v>-0.28005600462741898</v>
      </c>
      <c r="E11" s="4">
        <v>-0.100537913769166</v>
      </c>
      <c r="F11" s="4">
        <v>-0.17951809085825299</v>
      </c>
      <c r="G11" s="9">
        <v>-6.7506795661800012E-3</v>
      </c>
      <c r="H11" s="4">
        <v>0</v>
      </c>
      <c r="I11" s="10">
        <f t="shared" si="1"/>
        <v>-9.3787234202986E-2</v>
      </c>
      <c r="J11" s="19"/>
      <c r="K11" s="20">
        <f t="shared" si="2"/>
        <v>-0.38805477375019987</v>
      </c>
      <c r="L11" s="19"/>
      <c r="M11" s="29">
        <v>-0.15782197070433901</v>
      </c>
      <c r="N11" s="4">
        <v>0.42057229001246055</v>
      </c>
      <c r="O11" s="4">
        <v>-0.1988075612610434</v>
      </c>
      <c r="P11" s="10">
        <f t="shared" si="3"/>
        <v>-0.37958669945575618</v>
      </c>
      <c r="Q11" s="4"/>
      <c r="R11" s="29">
        <v>8.3555145347099194E-2</v>
      </c>
      <c r="S11" s="4">
        <v>-7.7475668698171435E-2</v>
      </c>
      <c r="T11" s="10">
        <f t="shared" si="4"/>
        <v>0.16103081404527064</v>
      </c>
      <c r="V11" s="21">
        <f t="shared" si="5"/>
        <v>-0.31378794839296004</v>
      </c>
      <c r="W11" s="4">
        <v>-9.7729619468890395E-3</v>
      </c>
      <c r="X11" s="4">
        <v>-0.364014986446071</v>
      </c>
      <c r="Y11" s="10">
        <v>0.06</v>
      </c>
    </row>
    <row r="12" spans="1:25" x14ac:dyDescent="0.35">
      <c r="A12" s="1" t="s">
        <v>30</v>
      </c>
      <c r="B12" s="20">
        <f t="shared" si="6"/>
        <v>-0.55137317120241092</v>
      </c>
      <c r="D12" s="20">
        <f t="shared" si="0"/>
        <v>-0.29411902077796304</v>
      </c>
      <c r="E12" s="4">
        <v>-0.107368263247405</v>
      </c>
      <c r="F12" s="4">
        <v>-0.186750757530558</v>
      </c>
      <c r="G12" s="9">
        <v>-7.0787390209069998E-3</v>
      </c>
      <c r="H12" s="4">
        <v>0</v>
      </c>
      <c r="I12" s="10">
        <f t="shared" si="1"/>
        <v>-0.10028952422649801</v>
      </c>
      <c r="J12" s="4"/>
      <c r="K12" s="20">
        <f t="shared" si="2"/>
        <v>-0.25725415042444788</v>
      </c>
      <c r="L12" s="4"/>
      <c r="M12" s="29">
        <v>8.0584557191480805E-2</v>
      </c>
      <c r="N12" s="4">
        <v>0.2843743138852422</v>
      </c>
      <c r="O12" s="4">
        <v>-2.5446333048755598E-2</v>
      </c>
      <c r="P12" s="10">
        <f t="shared" si="3"/>
        <v>-0.1783434236450058</v>
      </c>
      <c r="Q12" s="4"/>
      <c r="R12" s="29">
        <v>2.38692379529214E-2</v>
      </c>
      <c r="S12" s="4">
        <v>-4.4101757410808622E-2</v>
      </c>
      <c r="T12" s="10">
        <f t="shared" si="4"/>
        <v>6.7970995363730025E-2</v>
      </c>
      <c r="V12" s="21">
        <f t="shared" si="5"/>
        <v>-0.36170794556885011</v>
      </c>
      <c r="W12" s="4">
        <v>2.4926045247925899E-2</v>
      </c>
      <c r="X12" s="4">
        <v>-0.38663399081677602</v>
      </c>
      <c r="Y12" s="10">
        <v>0</v>
      </c>
    </row>
    <row r="13" spans="1:25" x14ac:dyDescent="0.35">
      <c r="A13" s="1" t="s">
        <v>31</v>
      </c>
      <c r="B13" s="20">
        <f t="shared" si="6"/>
        <v>-0.63849934369244044</v>
      </c>
      <c r="C13" s="19"/>
      <c r="D13" s="20">
        <f t="shared" si="0"/>
        <v>-0.36054935663559395</v>
      </c>
      <c r="E13" s="4">
        <v>-0.17730271048461499</v>
      </c>
      <c r="F13" s="4">
        <v>-0.18324664615097899</v>
      </c>
      <c r="G13" s="9">
        <v>-7.1354987061620079E-3</v>
      </c>
      <c r="H13" s="4">
        <v>0</v>
      </c>
      <c r="I13" s="10">
        <f t="shared" si="1"/>
        <v>-0.17016721177845298</v>
      </c>
      <c r="K13" s="20">
        <f t="shared" si="2"/>
        <v>-0.27794998705684648</v>
      </c>
      <c r="L13" s="4"/>
      <c r="M13" s="29">
        <v>0.13645854429969401</v>
      </c>
      <c r="N13" s="4">
        <v>0.2592144614346274</v>
      </c>
      <c r="O13" s="4">
        <v>-4.0592387965526916E-3</v>
      </c>
      <c r="P13" s="10">
        <f>M13-N13-O13</f>
        <v>-0.1186966783383807</v>
      </c>
      <c r="Q13" s="4"/>
      <c r="R13" s="29">
        <v>-7.3019944062496399E-3</v>
      </c>
      <c r="S13" s="4">
        <v>-3.4031980539965159E-2</v>
      </c>
      <c r="T13" s="10">
        <f>R13-S13</f>
        <v>2.6729986133715519E-2</v>
      </c>
      <c r="V13" s="21">
        <f>W13+X13+Y13</f>
        <v>-0.40710653695029081</v>
      </c>
      <c r="W13" s="4">
        <v>2.18379248528262E-2</v>
      </c>
      <c r="X13" s="4">
        <v>-0.42894446180311702</v>
      </c>
      <c r="Y13" s="10">
        <v>0</v>
      </c>
    </row>
    <row r="14" spans="1:25" x14ac:dyDescent="0.35">
      <c r="L14" s="4"/>
      <c r="N14" s="4"/>
      <c r="O14" s="4"/>
      <c r="P14" s="4"/>
      <c r="Q14" s="4"/>
      <c r="R14" s="4"/>
      <c r="S14" s="4"/>
      <c r="T14" s="4"/>
      <c r="U14" s="19"/>
    </row>
    <row r="15" spans="1:25" x14ac:dyDescent="0.35">
      <c r="A15" s="19"/>
      <c r="B15" s="23"/>
      <c r="D15" s="23"/>
      <c r="E15" s="4"/>
      <c r="F15" s="4"/>
      <c r="H15" s="4"/>
      <c r="K15" s="23"/>
      <c r="L15" s="4"/>
      <c r="M15" s="4"/>
      <c r="O15" s="4"/>
      <c r="Q15" s="4"/>
      <c r="R15" s="4"/>
      <c r="S15" s="4"/>
      <c r="T15" s="4"/>
      <c r="U15" s="19"/>
      <c r="V15" s="22"/>
      <c r="W15" s="4"/>
      <c r="X15" s="4"/>
      <c r="Y15" s="4"/>
    </row>
    <row r="16" spans="1:25" x14ac:dyDescent="0.35">
      <c r="A16" s="19"/>
      <c r="B16" s="23"/>
      <c r="D16" s="23"/>
      <c r="E16" s="4"/>
      <c r="F16" s="4"/>
      <c r="G16" s="4"/>
      <c r="H16" s="4"/>
      <c r="I16" s="19"/>
      <c r="K16" s="23"/>
      <c r="M16" s="4"/>
      <c r="N16" s="4"/>
      <c r="P16" s="4"/>
      <c r="R16" s="4"/>
      <c r="S16" s="4"/>
      <c r="V16" s="22"/>
      <c r="W16" s="4"/>
      <c r="X16" s="4"/>
      <c r="Y16" s="4"/>
    </row>
    <row r="17" spans="1:25" x14ac:dyDescent="0.35">
      <c r="A17" s="19"/>
      <c r="B17" s="23"/>
      <c r="C17" s="19"/>
      <c r="D17" s="23"/>
      <c r="E17" s="4"/>
      <c r="F17" s="4"/>
      <c r="G17" s="4"/>
      <c r="H17" s="4"/>
      <c r="I17" s="19"/>
      <c r="K17" s="23"/>
      <c r="M17" s="4"/>
      <c r="N17"/>
      <c r="O17"/>
      <c r="R17" s="4"/>
      <c r="S17"/>
      <c r="T17"/>
      <c r="V17" s="22"/>
      <c r="W17" s="4"/>
      <c r="X17" s="4"/>
      <c r="Y17" s="4"/>
    </row>
    <row r="18" spans="1:25" x14ac:dyDescent="0.35">
      <c r="A18" s="19"/>
      <c r="B18" s="23"/>
      <c r="D18" s="23"/>
      <c r="E18" s="4"/>
      <c r="F18" s="4"/>
      <c r="G18" s="4"/>
      <c r="H18" s="4"/>
      <c r="I18" s="19"/>
      <c r="K18" s="23"/>
      <c r="M18" s="4"/>
      <c r="N18"/>
      <c r="O18"/>
      <c r="R18" s="4"/>
      <c r="S18"/>
      <c r="T18"/>
      <c r="V18" s="22"/>
      <c r="W18" s="4"/>
      <c r="X18" s="4"/>
      <c r="Y18" s="4"/>
    </row>
    <row r="19" spans="1:25" x14ac:dyDescent="0.35">
      <c r="A19" s="19"/>
      <c r="B19" s="23"/>
      <c r="D19" s="23"/>
      <c r="E19" s="4"/>
      <c r="F19" s="4"/>
      <c r="G19" s="4"/>
      <c r="H19" s="4"/>
      <c r="I19" s="19"/>
      <c r="K19" s="23"/>
      <c r="M19" s="4"/>
      <c r="N19"/>
      <c r="O19"/>
      <c r="R19" s="4"/>
      <c r="S19"/>
      <c r="T19"/>
      <c r="V19" s="22"/>
      <c r="W19" s="4"/>
      <c r="X19" s="4"/>
      <c r="Y19" s="4"/>
    </row>
    <row r="20" spans="1:25" x14ac:dyDescent="0.35">
      <c r="A20" s="19"/>
      <c r="B20" s="23"/>
      <c r="D20" s="23"/>
      <c r="E20" s="4"/>
      <c r="F20" s="4"/>
      <c r="G20" s="4"/>
      <c r="H20" s="4"/>
      <c r="I20" s="19"/>
      <c r="K20" s="23"/>
      <c r="M20" s="4"/>
      <c r="N20"/>
      <c r="O20"/>
      <c r="R20" s="4"/>
      <c r="S20"/>
      <c r="T20"/>
      <c r="V20" s="22"/>
      <c r="W20" s="4"/>
      <c r="X20" s="4"/>
      <c r="Y20" s="4"/>
    </row>
    <row r="21" spans="1:25" x14ac:dyDescent="0.35">
      <c r="A21" s="19"/>
      <c r="B21" s="23"/>
      <c r="D21" s="23"/>
      <c r="E21" s="4"/>
      <c r="F21" s="4"/>
      <c r="G21" s="4"/>
      <c r="H21" s="4"/>
      <c r="I21" s="19"/>
      <c r="K21" s="23"/>
      <c r="M21" s="4"/>
      <c r="N21"/>
      <c r="O21"/>
      <c r="R21" s="4"/>
      <c r="S21"/>
      <c r="T21"/>
      <c r="V21" s="22"/>
      <c r="W21" s="4"/>
      <c r="X21" s="4"/>
      <c r="Y21" s="4"/>
    </row>
    <row r="22" spans="1:25" x14ac:dyDescent="0.35">
      <c r="A22" s="19"/>
      <c r="B22" s="23"/>
      <c r="D22" s="23"/>
      <c r="E22" s="4"/>
      <c r="F22" s="4"/>
      <c r="G22" s="4"/>
      <c r="H22" s="4"/>
      <c r="I22" s="19"/>
      <c r="K22" s="23"/>
      <c r="M22" s="4"/>
      <c r="N22"/>
      <c r="O22"/>
      <c r="R22" s="4"/>
      <c r="S22"/>
      <c r="T22"/>
      <c r="V22" s="22"/>
      <c r="W22" s="4"/>
      <c r="X22" s="4"/>
      <c r="Y22" s="4"/>
    </row>
    <row r="23" spans="1:25" x14ac:dyDescent="0.35">
      <c r="A23" s="19"/>
      <c r="B23" s="23"/>
      <c r="D23" s="23"/>
      <c r="E23" s="4"/>
      <c r="F23" s="4"/>
      <c r="G23" s="4"/>
      <c r="H23" s="4"/>
      <c r="I23" s="19"/>
      <c r="K23" s="23"/>
      <c r="M23" s="4"/>
      <c r="N23"/>
      <c r="O23"/>
      <c r="R23" s="4"/>
      <c r="S23"/>
      <c r="T23"/>
      <c r="V23" s="22"/>
      <c r="W23" s="4"/>
      <c r="X23" s="4"/>
      <c r="Y23" s="4"/>
    </row>
    <row r="24" spans="1:25" x14ac:dyDescent="0.35">
      <c r="A24"/>
      <c r="E24"/>
      <c r="F24"/>
      <c r="G24" s="4"/>
      <c r="H24" s="4"/>
      <c r="I24" s="19"/>
      <c r="M24" s="23"/>
      <c r="N24"/>
      <c r="O24"/>
      <c r="R24" s="28"/>
      <c r="S24"/>
      <c r="T24"/>
      <c r="V24" s="22"/>
      <c r="W24" s="27"/>
    </row>
    <row r="25" spans="1:25" x14ac:dyDescent="0.35">
      <c r="E25" s="4"/>
      <c r="G25" s="4"/>
      <c r="H25" s="4"/>
      <c r="I25" s="19"/>
      <c r="M25" s="23"/>
      <c r="N25"/>
      <c r="O25"/>
      <c r="R25" s="28"/>
      <c r="S25"/>
      <c r="T25"/>
      <c r="V25" s="22"/>
      <c r="W25" s="27"/>
    </row>
    <row r="26" spans="1:25" x14ac:dyDescent="0.35">
      <c r="A26" s="19"/>
      <c r="B26" s="19"/>
      <c r="E26" s="19"/>
      <c r="F26" s="19"/>
      <c r="R26" s="19"/>
    </row>
    <row r="27" spans="1:25" x14ac:dyDescent="0.35">
      <c r="A27" s="19"/>
      <c r="B27" s="19"/>
      <c r="E27" s="19"/>
      <c r="F27" s="19"/>
      <c r="R27" s="19"/>
    </row>
    <row r="28" spans="1:25" x14ac:dyDescent="0.35">
      <c r="A28" s="19"/>
      <c r="B28" s="19"/>
      <c r="E28" s="19"/>
      <c r="F28" s="19"/>
      <c r="R28" s="19"/>
    </row>
    <row r="29" spans="1:25" x14ac:dyDescent="0.35">
      <c r="A29" s="19"/>
      <c r="B29" s="19"/>
      <c r="E29" s="19"/>
      <c r="F29" s="19"/>
      <c r="R29" s="19"/>
    </row>
    <row r="30" spans="1:25" x14ac:dyDescent="0.35">
      <c r="A30" s="19"/>
      <c r="B30" s="19"/>
      <c r="E30" s="19"/>
      <c r="F30" s="19"/>
      <c r="R30" s="19"/>
    </row>
    <row r="31" spans="1:25" x14ac:dyDescent="0.35">
      <c r="A31" s="19"/>
      <c r="B31" s="19"/>
      <c r="E31" s="19"/>
      <c r="F31" s="19"/>
      <c r="R31" s="19"/>
    </row>
    <row r="32" spans="1:25" x14ac:dyDescent="0.35">
      <c r="A32" s="19"/>
      <c r="B32" s="19"/>
      <c r="E32" s="19"/>
      <c r="F32" s="19"/>
      <c r="R32" s="19"/>
    </row>
    <row r="33" spans="1:18" x14ac:dyDescent="0.35">
      <c r="A33" s="19"/>
      <c r="B33" s="19"/>
      <c r="E33" s="19"/>
      <c r="F33" s="19"/>
      <c r="R33" s="19"/>
    </row>
    <row r="34" spans="1:18" x14ac:dyDescent="0.35">
      <c r="A34" s="19"/>
      <c r="B34" s="19"/>
      <c r="E34" s="19"/>
      <c r="F34" s="19"/>
      <c r="R34" s="19"/>
    </row>
    <row r="35" spans="1:18" x14ac:dyDescent="0.35">
      <c r="E35" s="19"/>
      <c r="R35" s="19"/>
    </row>
    <row r="36" spans="1:18" x14ac:dyDescent="0.35">
      <c r="R36" s="19"/>
    </row>
  </sheetData>
  <mergeCells count="8">
    <mergeCell ref="V2:Y2"/>
    <mergeCell ref="W3:Y3"/>
    <mergeCell ref="G3:I3"/>
    <mergeCell ref="N3:P3"/>
    <mergeCell ref="S3:T3"/>
    <mergeCell ref="D2:I2"/>
    <mergeCell ref="M2:P2"/>
    <mergeCell ref="R2:T2"/>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AFB68-DBBF-40E7-A3C8-F6F7CB448EFC}">
  <dimension ref="A1:J12"/>
  <sheetViews>
    <sheetView workbookViewId="0">
      <selection activeCell="F7" sqref="F7"/>
    </sheetView>
  </sheetViews>
  <sheetFormatPr defaultColWidth="8.7265625" defaultRowHeight="15.5" x14ac:dyDescent="0.35"/>
  <cols>
    <col min="1" max="1" width="11.1796875" style="1" customWidth="1"/>
    <col min="2" max="2" width="8.7265625" style="1"/>
    <col min="3" max="3" width="10.81640625" style="1" customWidth="1"/>
    <col min="4" max="5" width="16.54296875" style="1" customWidth="1"/>
    <col min="6" max="6" width="8.7265625" style="1"/>
    <col min="7" max="7" width="14.54296875" style="1" customWidth="1"/>
    <col min="8" max="8" width="15.81640625" style="1" customWidth="1"/>
    <col min="9" max="9" width="12.1796875" style="1" customWidth="1"/>
    <col min="10" max="16384" width="8.7265625" style="1"/>
  </cols>
  <sheetData>
    <row r="1" spans="1:10" x14ac:dyDescent="0.35">
      <c r="A1" s="12" t="s">
        <v>32</v>
      </c>
      <c r="B1" s="12"/>
      <c r="C1" s="12"/>
      <c r="D1" s="13"/>
      <c r="E1" s="13"/>
      <c r="F1" s="13"/>
      <c r="G1" s="13"/>
      <c r="H1" s="13"/>
      <c r="I1" s="14"/>
      <c r="J1" s="13"/>
    </row>
    <row r="2" spans="1:10" x14ac:dyDescent="0.35">
      <c r="A2" s="12"/>
      <c r="B2" s="12"/>
      <c r="C2" s="12"/>
      <c r="D2" s="35" t="s">
        <v>33</v>
      </c>
      <c r="E2" s="35"/>
      <c r="F2" s="13"/>
      <c r="G2" s="13"/>
      <c r="H2" s="13"/>
      <c r="I2" s="14"/>
      <c r="J2" s="13"/>
    </row>
    <row r="3" spans="1:10" ht="31" x14ac:dyDescent="0.35">
      <c r="A3" s="3"/>
      <c r="B3" s="3" t="s">
        <v>4</v>
      </c>
      <c r="C3" s="5" t="s">
        <v>34</v>
      </c>
      <c r="D3" s="3" t="s">
        <v>35</v>
      </c>
      <c r="E3" s="3" t="s">
        <v>36</v>
      </c>
      <c r="F3" s="3" t="s">
        <v>16</v>
      </c>
      <c r="G3" s="3" t="s">
        <v>19</v>
      </c>
      <c r="H3" s="3" t="s">
        <v>37</v>
      </c>
      <c r="I3" s="3" t="s">
        <v>38</v>
      </c>
      <c r="J3" s="3"/>
    </row>
    <row r="4" spans="1:10" x14ac:dyDescent="0.35">
      <c r="A4" s="1" t="s">
        <v>23</v>
      </c>
      <c r="B4" s="4">
        <f t="shared" ref="B4:B12" si="0">C4+SUM(F4:I4)</f>
        <v>-1.2486209739069838</v>
      </c>
      <c r="C4" s="4">
        <f t="shared" ref="C4:C10" si="1">D4+E4</f>
        <v>-0.31063743721523007</v>
      </c>
      <c r="D4" s="22">
        <f>'Table 1'!F5+'Table 1'!I5</f>
        <v>-0.42729451245962236</v>
      </c>
      <c r="E4" s="22">
        <f>'Table 1'!P5+'Table 1'!T5</f>
        <v>0.11665707524439228</v>
      </c>
      <c r="F4" s="4">
        <f>'Table 1'!G5+'Table 1'!N5+'Table 1'!S5+'Table 1'!Y5</f>
        <v>0.36808524426805239</v>
      </c>
      <c r="G4" s="4">
        <f>'Table 1'!O5</f>
        <v>-0.42420140513851551</v>
      </c>
      <c r="H4" s="4">
        <f>'Table 1'!W5+'Table 1'!X5</f>
        <v>0.1181326241787094</v>
      </c>
      <c r="I4" s="22">
        <f>'Table 1'!H5</f>
        <v>-1</v>
      </c>
      <c r="J4" s="4"/>
    </row>
    <row r="5" spans="1:10" x14ac:dyDescent="0.35">
      <c r="A5" s="1" t="s">
        <v>24</v>
      </c>
      <c r="B5" s="4">
        <f t="shared" si="0"/>
        <v>2.0612405379564214</v>
      </c>
      <c r="C5" s="4">
        <f t="shared" si="1"/>
        <v>-0.15510537106973987</v>
      </c>
      <c r="D5" s="22">
        <f>'Table 1'!F6+'Table 1'!I6</f>
        <v>-6.205344675565902E-2</v>
      </c>
      <c r="E5" s="22">
        <f>'Table 1'!P6+'Table 1'!T6</f>
        <v>-9.3051924314080853E-2</v>
      </c>
      <c r="F5" s="4">
        <f>'Table 1'!G6+'Table 1'!N6+'Table 1'!S6+'Table 1'!Y6</f>
        <v>0.8543330868818042</v>
      </c>
      <c r="G5" s="4">
        <f>'Table 1'!O6</f>
        <v>-0.23137167920261392</v>
      </c>
      <c r="H5" s="4">
        <f>'Table 1'!W6+'Table 1'!X6</f>
        <v>0.29338450134697092</v>
      </c>
      <c r="I5" s="22">
        <f>'Table 1'!H6</f>
        <v>1.3</v>
      </c>
      <c r="J5" s="4"/>
    </row>
    <row r="6" spans="1:10" x14ac:dyDescent="0.35">
      <c r="A6" s="1" t="s">
        <v>25</v>
      </c>
      <c r="B6" s="4">
        <f t="shared" si="0"/>
        <v>-0.27602420113552961</v>
      </c>
      <c r="C6" s="4">
        <f t="shared" si="1"/>
        <v>-0.89694980794165047</v>
      </c>
      <c r="D6" s="22">
        <f>'Table 1'!F7+'Table 1'!I7</f>
        <v>-0.61171066449695211</v>
      </c>
      <c r="E6" s="22">
        <f>'Table 1'!P7+'Table 1'!T7</f>
        <v>-0.28523914344469836</v>
      </c>
      <c r="F6" s="4">
        <f>'Table 1'!G7+'Table 1'!N7+'Table 1'!S7+'Table 1'!Y7</f>
        <v>0.69708893039662145</v>
      </c>
      <c r="G6" s="4">
        <f>'Table 1'!O7</f>
        <v>-0.20732206065029349</v>
      </c>
      <c r="H6" s="4">
        <f>'Table 1'!W7+'Table 1'!X7</f>
        <v>0.23115873705979281</v>
      </c>
      <c r="I6" s="22">
        <f>'Table 1'!H7</f>
        <v>-0.1</v>
      </c>
      <c r="J6" s="4"/>
    </row>
    <row r="7" spans="1:10" x14ac:dyDescent="0.35">
      <c r="A7" s="1" t="s">
        <v>26</v>
      </c>
      <c r="B7" s="4">
        <f t="shared" si="0"/>
        <v>-0.13503523584549529</v>
      </c>
      <c r="C7" s="4">
        <f t="shared" si="1"/>
        <v>-0.32375676361140848</v>
      </c>
      <c r="D7" s="22">
        <f>'Table 1'!F8+'Table 1'!I8</f>
        <v>-0.28971104721116397</v>
      </c>
      <c r="E7" s="22">
        <f>'Table 1'!P8+'Table 1'!T8</f>
        <v>-3.404571640024448E-2</v>
      </c>
      <c r="F7" s="4">
        <f>'Table 1'!G8+'Table 1'!N8+'Table 1'!S8+'Table 1'!Y8</f>
        <v>0.43453582828271842</v>
      </c>
      <c r="G7" s="4">
        <f>'Table 1'!O8</f>
        <v>-0.20436045689704802</v>
      </c>
      <c r="H7" s="4">
        <f>'Table 1'!W8+'Table 1'!X8</f>
        <v>5.8546156380242798E-2</v>
      </c>
      <c r="I7" s="22">
        <f>'Table 1'!H8</f>
        <v>-0.1</v>
      </c>
      <c r="J7" s="4"/>
    </row>
    <row r="8" spans="1:10" x14ac:dyDescent="0.35">
      <c r="A8" s="1" t="s">
        <v>27</v>
      </c>
      <c r="B8" s="4">
        <f t="shared" si="0"/>
        <v>-0.20439337419441309</v>
      </c>
      <c r="C8" s="4">
        <f t="shared" si="1"/>
        <v>-0.14094686049234467</v>
      </c>
      <c r="D8" s="22">
        <f>'Table 1'!F9+'Table 1'!I9</f>
        <v>-0.20334381751805899</v>
      </c>
      <c r="E8" s="22">
        <f>'Table 1'!P9+'Table 1'!T9</f>
        <v>6.2396957025714322E-2</v>
      </c>
      <c r="F8" s="4">
        <f>'Table 1'!G9+'Table 1'!N9+'Table 1'!S9+'Table 1'!Y9</f>
        <v>0.30348543510145909</v>
      </c>
      <c r="G8" s="4">
        <f>'Table 1'!O9</f>
        <v>-0.2023045526070619</v>
      </c>
      <c r="H8" s="4">
        <f>'Table 1'!W9+'Table 1'!X9</f>
        <v>-6.4627396196465597E-2</v>
      </c>
      <c r="I8" s="22">
        <f>'Table 1'!H9</f>
        <v>-0.1</v>
      </c>
      <c r="J8" s="4"/>
    </row>
    <row r="9" spans="1:10" x14ac:dyDescent="0.35">
      <c r="A9" s="1" t="s">
        <v>28</v>
      </c>
      <c r="B9" s="4">
        <f t="shared" si="0"/>
        <v>-0.69668553417158374</v>
      </c>
      <c r="C9" s="4">
        <f t="shared" si="1"/>
        <v>-0.62080423850396493</v>
      </c>
      <c r="D9" s="22">
        <f>'Table 1'!F10+'Table 1'!I10</f>
        <v>-0.29482945904912</v>
      </c>
      <c r="E9" s="22">
        <f>'Table 1'!P10+'Table 1'!T10</f>
        <v>-0.32597477945484488</v>
      </c>
      <c r="F9" s="4">
        <f>'Table 1'!G10+'Table 1'!N10+'Table 1'!S10+'Table 1'!Y10</f>
        <v>0.40360006618253685</v>
      </c>
      <c r="G9" s="4">
        <f>'Table 1'!O10</f>
        <v>-0.20077659302299497</v>
      </c>
      <c r="H9" s="4">
        <f>'Table 1'!W10+'Table 1'!X10</f>
        <v>-0.27870476882716072</v>
      </c>
      <c r="I9" s="22">
        <f>'Table 1'!H10</f>
        <v>0</v>
      </c>
      <c r="J9" s="4"/>
    </row>
    <row r="10" spans="1:10" x14ac:dyDescent="0.35">
      <c r="A10" s="1" t="s">
        <v>29</v>
      </c>
      <c r="B10" s="4">
        <f t="shared" si="0"/>
        <v>-0.6681107783776189</v>
      </c>
      <c r="C10" s="4">
        <f t="shared" si="1"/>
        <v>-0.49186121047172454</v>
      </c>
      <c r="D10" s="22">
        <f>'Table 1'!F11+'Table 1'!I11</f>
        <v>-0.273305325061239</v>
      </c>
      <c r="E10" s="22">
        <f>'Table 1'!P11+'Table 1'!T11</f>
        <v>-0.21855588541048554</v>
      </c>
      <c r="F10" s="4">
        <f>'Table 1'!G11+'Table 1'!N11+'Table 1'!S11+'Table 1'!Y11</f>
        <v>0.39634594174810905</v>
      </c>
      <c r="G10" s="4">
        <f>'Table 1'!O11</f>
        <v>-0.1988075612610434</v>
      </c>
      <c r="H10" s="4">
        <f>'Table 1'!W11+'Table 1'!X11</f>
        <v>-0.37378794839296003</v>
      </c>
      <c r="I10" s="22">
        <f>'Table 1'!H11</f>
        <v>0</v>
      </c>
      <c r="J10" s="4"/>
    </row>
    <row r="11" spans="1:10" x14ac:dyDescent="0.35">
      <c r="A11" s="1" t="s">
        <v>30</v>
      </c>
      <c r="B11" s="4">
        <f t="shared" si="0"/>
        <v>-0.55137317120241092</v>
      </c>
      <c r="C11" s="4">
        <f t="shared" ref="C11" si="2">D11+E11</f>
        <v>-0.39741271003833178</v>
      </c>
      <c r="D11" s="22">
        <f>'Table 1'!F12+'Table 1'!I12</f>
        <v>-0.28704028175705598</v>
      </c>
      <c r="E11" s="22">
        <f>'Table 1'!P12+'Table 1'!T12</f>
        <v>-0.11037242828127578</v>
      </c>
      <c r="F11" s="4">
        <f>'Table 1'!G12+'Table 1'!N12+'Table 1'!S12+'Table 1'!Y12</f>
        <v>0.23319381745352658</v>
      </c>
      <c r="G11" s="4">
        <f>'Table 1'!O12</f>
        <v>-2.5446333048755598E-2</v>
      </c>
      <c r="H11" s="4">
        <f>'Table 1'!W12+'Table 1'!X12</f>
        <v>-0.36170794556885011</v>
      </c>
      <c r="I11" s="22">
        <f>'Table 1'!H12</f>
        <v>0</v>
      </c>
    </row>
    <row r="12" spans="1:10" x14ac:dyDescent="0.35">
      <c r="A12" s="1" t="s">
        <v>31</v>
      </c>
      <c r="B12" s="4">
        <f t="shared" si="0"/>
        <v>-0.63849934369244044</v>
      </c>
      <c r="C12" s="4">
        <f>D12+E12</f>
        <v>-0.44538055013409716</v>
      </c>
      <c r="D12" s="22">
        <f>'Table 1'!F13+'Table 1'!I13</f>
        <v>-0.35341385792943197</v>
      </c>
      <c r="E12" s="22">
        <f>'Table 1'!P13+'Table 1'!T13</f>
        <v>-9.1966692204665176E-2</v>
      </c>
      <c r="F12" s="4">
        <f>'Table 1'!G13+'Table 1'!N13+'Table 1'!S13+'Table 1'!Y13</f>
        <v>0.21804698218850027</v>
      </c>
      <c r="G12" s="4">
        <f>'Table 1'!O13</f>
        <v>-4.0592387965526916E-3</v>
      </c>
      <c r="H12" s="4">
        <f>'Table 1'!W13+'Table 1'!X13</f>
        <v>-0.40710653695029081</v>
      </c>
      <c r="I12" s="22">
        <f>'Table 1'!H13</f>
        <v>0</v>
      </c>
    </row>
  </sheetData>
  <mergeCells count="1">
    <mergeCell ref="D2:E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652BE-C7BE-4DCC-A6FD-B027AABD9B07}">
  <dimension ref="A1:Y15"/>
  <sheetViews>
    <sheetView zoomScale="90" zoomScaleNormal="90" workbookViewId="0">
      <selection activeCell="P9" sqref="P9"/>
    </sheetView>
  </sheetViews>
  <sheetFormatPr defaultColWidth="8.7265625" defaultRowHeight="15.5" x14ac:dyDescent="0.35"/>
  <cols>
    <col min="1" max="1" width="8.453125" style="1" bestFit="1" customWidth="1"/>
    <col min="2" max="2" width="8.7265625" style="1"/>
    <col min="3" max="3" width="2.54296875" style="1" customWidth="1"/>
    <col min="4" max="4" width="10.1796875" style="1" bestFit="1" customWidth="1"/>
    <col min="5" max="5" width="7.54296875" style="1" bestFit="1" customWidth="1"/>
    <col min="6" max="6" width="9.453125" style="1" bestFit="1" customWidth="1"/>
    <col min="7" max="7" width="9.81640625" style="1" bestFit="1" customWidth="1"/>
    <col min="8" max="8" width="15.54296875" style="1" customWidth="1"/>
    <col min="9" max="9" width="9.81640625" style="1" bestFit="1" customWidth="1"/>
    <col min="10" max="10" width="2.54296875" style="1" customWidth="1"/>
    <col min="11" max="11" width="19.453125" style="1" customWidth="1"/>
    <col min="12" max="12" width="2.54296875" style="1" customWidth="1"/>
    <col min="13" max="13" width="6" style="1" bestFit="1" customWidth="1"/>
    <col min="14" max="14" width="7.453125" style="1" bestFit="1" customWidth="1"/>
    <col min="15" max="15" width="8.81640625" style="1" customWidth="1"/>
    <col min="16" max="16" width="8.453125" style="1" customWidth="1"/>
    <col min="17" max="17" width="2.54296875" style="1" customWidth="1"/>
    <col min="18" max="18" width="6" style="1" customWidth="1"/>
    <col min="19" max="19" width="14.81640625" style="1" customWidth="1"/>
    <col min="20" max="20" width="13.81640625" style="1" customWidth="1"/>
    <col min="21" max="21" width="2.54296875" style="1" customWidth="1"/>
    <col min="22" max="22" width="13.1796875" style="1" customWidth="1"/>
    <col min="23" max="23" width="10.1796875" style="1" customWidth="1"/>
    <col min="24" max="24" width="14.453125" style="1" customWidth="1"/>
    <col min="25" max="25" width="11.7265625" style="1" customWidth="1"/>
    <col min="26" max="16384" width="8.7265625" style="1"/>
  </cols>
  <sheetData>
    <row r="1" spans="1:25" x14ac:dyDescent="0.35">
      <c r="A1" s="12" t="s">
        <v>39</v>
      </c>
      <c r="B1" s="12"/>
      <c r="C1" s="12"/>
      <c r="D1" s="12"/>
      <c r="E1" s="12"/>
    </row>
    <row r="2" spans="1:25" s="24" customFormat="1" ht="62" x14ac:dyDescent="0.35">
      <c r="B2" s="18" t="s">
        <v>4</v>
      </c>
      <c r="D2" s="33" t="s">
        <v>5</v>
      </c>
      <c r="E2" s="33"/>
      <c r="F2" s="33"/>
      <c r="G2" s="33"/>
      <c r="H2" s="33"/>
      <c r="I2" s="33"/>
      <c r="K2" s="18" t="s">
        <v>6</v>
      </c>
      <c r="M2" s="33" t="s">
        <v>7</v>
      </c>
      <c r="N2" s="34"/>
      <c r="O2" s="34"/>
      <c r="P2" s="34"/>
      <c r="Q2" s="18"/>
      <c r="R2" s="33" t="s">
        <v>8</v>
      </c>
      <c r="S2" s="34"/>
      <c r="T2" s="34"/>
      <c r="V2" s="30" t="s">
        <v>9</v>
      </c>
      <c r="W2" s="30"/>
      <c r="X2" s="30"/>
      <c r="Y2" s="30"/>
    </row>
    <row r="3" spans="1:25" s="24" customFormat="1" x14ac:dyDescent="0.35">
      <c r="D3" s="25" t="s">
        <v>4</v>
      </c>
      <c r="G3" s="30" t="s">
        <v>10</v>
      </c>
      <c r="H3" s="30"/>
      <c r="I3" s="30"/>
      <c r="M3" s="18" t="s">
        <v>4</v>
      </c>
      <c r="N3" s="30" t="s">
        <v>11</v>
      </c>
      <c r="O3" s="30"/>
      <c r="P3" s="30"/>
      <c r="Q3" s="26"/>
      <c r="R3" s="18" t="s">
        <v>4</v>
      </c>
      <c r="S3" s="36" t="s">
        <v>12</v>
      </c>
      <c r="T3" s="36"/>
      <c r="V3" s="18" t="s">
        <v>4</v>
      </c>
      <c r="W3" s="36" t="s">
        <v>13</v>
      </c>
      <c r="X3" s="36"/>
      <c r="Y3" s="36"/>
    </row>
    <row r="4" spans="1:25" s="3" customFormat="1" ht="46.5" x14ac:dyDescent="0.35">
      <c r="E4" s="11" t="s">
        <v>14</v>
      </c>
      <c r="F4" s="3" t="s">
        <v>15</v>
      </c>
      <c r="G4" s="3" t="s">
        <v>16</v>
      </c>
      <c r="H4" s="3" t="s">
        <v>17</v>
      </c>
      <c r="I4" s="3" t="s">
        <v>18</v>
      </c>
      <c r="M4" s="6"/>
      <c r="N4" s="3" t="s">
        <v>16</v>
      </c>
      <c r="O4" s="3" t="s">
        <v>19</v>
      </c>
      <c r="P4" s="3" t="s">
        <v>18</v>
      </c>
      <c r="S4" s="3" t="s">
        <v>16</v>
      </c>
      <c r="T4" s="3" t="s">
        <v>18</v>
      </c>
      <c r="W4" s="3" t="s">
        <v>20</v>
      </c>
      <c r="X4" s="3" t="s">
        <v>21</v>
      </c>
      <c r="Y4" s="3" t="s">
        <v>22</v>
      </c>
    </row>
    <row r="5" spans="1:25" x14ac:dyDescent="0.35">
      <c r="A5" s="1" t="s">
        <v>23</v>
      </c>
      <c r="B5" s="20">
        <v>-1.1429061553179798E-2</v>
      </c>
      <c r="C5" s="20"/>
      <c r="D5" s="20">
        <v>3.2240826158806746E-2</v>
      </c>
      <c r="E5" s="20">
        <v>1.6860784925001315E-3</v>
      </c>
      <c r="F5" s="20">
        <v>3.0554747666306697E-2</v>
      </c>
      <c r="G5" s="20">
        <v>0</v>
      </c>
      <c r="H5" s="20">
        <v>0</v>
      </c>
      <c r="I5" s="20">
        <v>1.6860784925001315E-3</v>
      </c>
      <c r="J5" s="20"/>
      <c r="K5" s="20">
        <v>-4.3669887711986599E-2</v>
      </c>
      <c r="L5" s="20"/>
      <c r="M5" s="20">
        <v>-1.3284921697632013E-2</v>
      </c>
      <c r="N5" s="20">
        <v>0</v>
      </c>
      <c r="O5" s="20">
        <v>0</v>
      </c>
      <c r="P5" s="20">
        <v>-1.3284921697631957E-2</v>
      </c>
      <c r="Q5" s="20"/>
      <c r="R5" s="20">
        <v>-3.0384966014354586E-2</v>
      </c>
      <c r="S5" s="20">
        <v>0</v>
      </c>
      <c r="T5" s="20">
        <v>-3.0384966014354586E-2</v>
      </c>
      <c r="U5" s="20"/>
      <c r="V5" s="20">
        <v>0</v>
      </c>
      <c r="W5" s="20">
        <v>0</v>
      </c>
      <c r="X5" s="20">
        <v>0</v>
      </c>
      <c r="Y5" s="20">
        <v>0</v>
      </c>
    </row>
    <row r="6" spans="1:25" x14ac:dyDescent="0.35">
      <c r="A6" s="1" t="s">
        <v>24</v>
      </c>
      <c r="B6" s="20">
        <v>-6.539431980902588E-2</v>
      </c>
      <c r="C6" s="20"/>
      <c r="D6" s="20">
        <v>3.8445278279599648E-3</v>
      </c>
      <c r="E6" s="20">
        <v>4.1043885725600138E-3</v>
      </c>
      <c r="F6" s="20">
        <v>-2.5986074460002118E-4</v>
      </c>
      <c r="G6" s="20">
        <v>0</v>
      </c>
      <c r="H6" s="20">
        <v>0</v>
      </c>
      <c r="I6" s="20">
        <v>4.1043885725600138E-3</v>
      </c>
      <c r="J6" s="20"/>
      <c r="K6" s="20">
        <v>-6.9238847636985623E-2</v>
      </c>
      <c r="L6" s="20"/>
      <c r="M6" s="20">
        <v>0.10248479379540641</v>
      </c>
      <c r="N6" s="20">
        <v>0</v>
      </c>
      <c r="O6" s="20">
        <v>0</v>
      </c>
      <c r="P6" s="20">
        <v>0.10248479379540643</v>
      </c>
      <c r="Q6" s="20"/>
      <c r="R6" s="20">
        <v>-0.1717236414323921</v>
      </c>
      <c r="S6" s="20">
        <v>0</v>
      </c>
      <c r="T6" s="20">
        <v>-0.17172364143239213</v>
      </c>
      <c r="U6" s="20"/>
      <c r="V6" s="20">
        <v>0</v>
      </c>
      <c r="W6" s="20">
        <v>0</v>
      </c>
      <c r="X6" s="20">
        <v>0</v>
      </c>
      <c r="Y6" s="20">
        <v>0</v>
      </c>
    </row>
    <row r="7" spans="1:25" x14ac:dyDescent="0.35">
      <c r="A7" s="1" t="s">
        <v>25</v>
      </c>
      <c r="B7" s="20">
        <v>-7.3160391063356534E-2</v>
      </c>
      <c r="C7" s="20"/>
      <c r="D7" s="20">
        <v>-5.102249091679667E-4</v>
      </c>
      <c r="E7" s="20">
        <v>-2.6760583989099418E-4</v>
      </c>
      <c r="F7" s="20">
        <v>-2.4261906927700028E-4</v>
      </c>
      <c r="G7" s="20">
        <v>0</v>
      </c>
      <c r="H7" s="20">
        <v>0</v>
      </c>
      <c r="I7" s="20">
        <v>-2.6760583989093867E-4</v>
      </c>
      <c r="J7" s="20"/>
      <c r="K7" s="20">
        <v>-7.2650166154188567E-2</v>
      </c>
      <c r="L7" s="20"/>
      <c r="M7" s="20">
        <v>-1.1867851571764267E-2</v>
      </c>
      <c r="N7" s="20">
        <v>0</v>
      </c>
      <c r="O7" s="20">
        <v>0</v>
      </c>
      <c r="P7" s="20">
        <v>-1.1867851571764287E-2</v>
      </c>
      <c r="Q7" s="20"/>
      <c r="R7" s="20">
        <v>-6.0782314582424293E-2</v>
      </c>
      <c r="S7" s="20">
        <v>0</v>
      </c>
      <c r="T7" s="20">
        <v>-6.0782314582424279E-2</v>
      </c>
      <c r="U7" s="20"/>
      <c r="V7" s="20">
        <v>0</v>
      </c>
      <c r="W7" s="20">
        <v>0</v>
      </c>
      <c r="X7" s="20">
        <v>0</v>
      </c>
      <c r="Y7" s="20">
        <v>0</v>
      </c>
    </row>
    <row r="8" spans="1:25" x14ac:dyDescent="0.35">
      <c r="A8" s="1" t="s">
        <v>26</v>
      </c>
      <c r="B8" s="20">
        <v>-6.9709871186623945E-2</v>
      </c>
      <c r="C8" s="20"/>
      <c r="D8" s="20">
        <v>-3.3700635814604141E-4</v>
      </c>
      <c r="E8" s="20">
        <v>-9.5958111849980821E-5</v>
      </c>
      <c r="F8" s="20">
        <v>-2.4104824629600508E-4</v>
      </c>
      <c r="G8" s="20">
        <v>0</v>
      </c>
      <c r="H8" s="20">
        <v>0</v>
      </c>
      <c r="I8" s="20">
        <v>-9.5958111849980821E-5</v>
      </c>
      <c r="J8" s="20"/>
      <c r="K8" s="20">
        <v>-6.9372864828477904E-2</v>
      </c>
      <c r="L8" s="20"/>
      <c r="M8" s="20">
        <v>-7.5487131356923032E-3</v>
      </c>
      <c r="N8" s="20">
        <v>0</v>
      </c>
      <c r="O8" s="20">
        <v>0</v>
      </c>
      <c r="P8" s="20">
        <v>-7.5487131356923309E-3</v>
      </c>
      <c r="Q8" s="20"/>
      <c r="R8" s="20">
        <v>-6.1824151692785601E-2</v>
      </c>
      <c r="S8" s="20">
        <v>0</v>
      </c>
      <c r="T8" s="20">
        <v>-6.1824151692785601E-2</v>
      </c>
      <c r="U8" s="20"/>
      <c r="V8" s="20">
        <v>0</v>
      </c>
      <c r="W8" s="20">
        <v>0</v>
      </c>
      <c r="X8" s="20">
        <v>0</v>
      </c>
      <c r="Y8" s="20">
        <v>0</v>
      </c>
    </row>
    <row r="9" spans="1:25" x14ac:dyDescent="0.35">
      <c r="A9" s="1" t="s">
        <v>27</v>
      </c>
      <c r="B9" s="20">
        <v>-2.8025383872505111E-2</v>
      </c>
      <c r="C9" s="20"/>
      <c r="D9" s="20">
        <v>-3.4355753192000238E-4</v>
      </c>
      <c r="E9" s="20">
        <v>-7.007928021598997E-5</v>
      </c>
      <c r="F9" s="20">
        <v>-2.7347825170401241E-4</v>
      </c>
      <c r="G9" s="20">
        <v>0</v>
      </c>
      <c r="H9" s="20">
        <v>0</v>
      </c>
      <c r="I9" s="20">
        <v>-7.007928021598997E-5</v>
      </c>
      <c r="J9" s="20"/>
      <c r="K9" s="20">
        <v>-2.7681826340585108E-2</v>
      </c>
      <c r="L9" s="20"/>
      <c r="M9" s="20">
        <v>-7.4316644148312919E-3</v>
      </c>
      <c r="N9" s="20">
        <v>0</v>
      </c>
      <c r="O9" s="20">
        <v>0</v>
      </c>
      <c r="P9" s="20">
        <v>-7.4316644148312849E-3</v>
      </c>
      <c r="Q9" s="20"/>
      <c r="R9" s="20">
        <v>-2.0250161925753796E-2</v>
      </c>
      <c r="S9" s="20">
        <v>0</v>
      </c>
      <c r="T9" s="20">
        <v>-2.0250161925753796E-2</v>
      </c>
      <c r="U9" s="20"/>
      <c r="V9" s="20">
        <v>0</v>
      </c>
      <c r="W9" s="20">
        <v>0</v>
      </c>
      <c r="X9" s="20">
        <v>0</v>
      </c>
      <c r="Y9" s="20">
        <v>0</v>
      </c>
    </row>
    <row r="10" spans="1:25" x14ac:dyDescent="0.35">
      <c r="A10" s="1" t="s">
        <v>28</v>
      </c>
      <c r="B10" s="20">
        <v>1.2049283946724554E-4</v>
      </c>
      <c r="C10" s="20"/>
      <c r="D10" s="20">
        <v>-3.2943076162200713E-4</v>
      </c>
      <c r="E10" s="20">
        <v>-7.4734575756005284E-5</v>
      </c>
      <c r="F10" s="20">
        <v>-2.5469618586598797E-4</v>
      </c>
      <c r="G10" s="20">
        <v>0</v>
      </c>
      <c r="H10" s="20">
        <v>0</v>
      </c>
      <c r="I10" s="20">
        <v>-7.4734575756005284E-5</v>
      </c>
      <c r="J10" s="20"/>
      <c r="K10" s="20">
        <v>4.4992360108930818E-4</v>
      </c>
      <c r="L10" s="20"/>
      <c r="M10" s="20">
        <v>-7.506689551924961E-3</v>
      </c>
      <c r="N10" s="20">
        <v>0</v>
      </c>
      <c r="O10" s="20">
        <v>0</v>
      </c>
      <c r="P10" s="20">
        <v>-7.5066895519249055E-3</v>
      </c>
      <c r="Q10" s="20"/>
      <c r="R10" s="20">
        <v>7.9566131530142969E-3</v>
      </c>
      <c r="S10" s="20">
        <v>0</v>
      </c>
      <c r="T10" s="20">
        <v>7.9566131530142969E-3</v>
      </c>
      <c r="U10" s="20"/>
      <c r="V10" s="20">
        <v>0</v>
      </c>
      <c r="W10" s="20">
        <v>0</v>
      </c>
      <c r="X10" s="20">
        <v>0</v>
      </c>
      <c r="Y10" s="20">
        <v>0</v>
      </c>
    </row>
    <row r="11" spans="1:25" x14ac:dyDescent="0.35">
      <c r="A11" s="1" t="s">
        <v>29</v>
      </c>
      <c r="B11" s="20">
        <v>8.0319232587741096E-3</v>
      </c>
      <c r="C11" s="20"/>
      <c r="D11" s="20">
        <v>-3.1116035530898145E-4</v>
      </c>
      <c r="E11" s="20">
        <v>-6.3950330774997788E-5</v>
      </c>
      <c r="F11" s="20">
        <v>-2.4721002453398366E-4</v>
      </c>
      <c r="G11" s="20">
        <v>0</v>
      </c>
      <c r="H11" s="20">
        <v>0</v>
      </c>
      <c r="I11" s="20">
        <v>-6.3950330774997788E-5</v>
      </c>
      <c r="J11" s="20"/>
      <c r="K11" s="20">
        <v>8.3430836140830356E-3</v>
      </c>
      <c r="L11" s="20"/>
      <c r="M11" s="20">
        <v>-7.3174925736040342E-3</v>
      </c>
      <c r="N11" s="20">
        <v>0</v>
      </c>
      <c r="O11" s="20">
        <v>0</v>
      </c>
      <c r="P11" s="20">
        <v>-7.3174925736040342E-3</v>
      </c>
      <c r="Q11" s="20"/>
      <c r="R11" s="20">
        <v>1.5660576187687056E-2</v>
      </c>
      <c r="S11" s="20">
        <v>0</v>
      </c>
      <c r="T11" s="20">
        <v>1.566057618768707E-2</v>
      </c>
      <c r="U11" s="20"/>
      <c r="V11" s="20">
        <v>0</v>
      </c>
      <c r="W11" s="20">
        <v>0</v>
      </c>
      <c r="X11" s="20">
        <v>0</v>
      </c>
      <c r="Y11" s="20">
        <v>0</v>
      </c>
    </row>
    <row r="12" spans="1:25" x14ac:dyDescent="0.35">
      <c r="A12" s="1" t="s">
        <v>30</v>
      </c>
      <c r="B12" s="20">
        <v>1.5868782844258855E-2</v>
      </c>
      <c r="C12" s="20"/>
      <c r="D12" s="20">
        <v>-3.2546494634905221E-4</v>
      </c>
      <c r="E12" s="20">
        <v>-6.8294991330999921E-5</v>
      </c>
      <c r="F12" s="20">
        <v>-2.5716995501801065E-4</v>
      </c>
      <c r="G12" s="20">
        <v>0</v>
      </c>
      <c r="H12" s="20">
        <v>0</v>
      </c>
      <c r="I12" s="20">
        <v>-6.8294991330999921E-5</v>
      </c>
      <c r="J12" s="20"/>
      <c r="K12" s="20">
        <v>1.6194247790607963E-2</v>
      </c>
      <c r="L12" s="20"/>
      <c r="M12" s="20">
        <v>-7.0844982288582325E-3</v>
      </c>
      <c r="N12" s="20">
        <v>0</v>
      </c>
      <c r="O12" s="20">
        <v>0</v>
      </c>
      <c r="P12" s="20">
        <v>-7.0844982288582325E-3</v>
      </c>
      <c r="Q12" s="20"/>
      <c r="R12" s="20">
        <v>2.3278746019466199E-2</v>
      </c>
      <c r="S12" s="20">
        <v>0</v>
      </c>
      <c r="T12" s="20">
        <v>2.3278746019466202E-2</v>
      </c>
      <c r="U12" s="20"/>
      <c r="V12" s="20">
        <v>0</v>
      </c>
      <c r="W12" s="20">
        <v>0</v>
      </c>
      <c r="X12" s="20">
        <v>0</v>
      </c>
      <c r="Y12" s="20">
        <v>0</v>
      </c>
    </row>
    <row r="13" spans="1:25" x14ac:dyDescent="0.35">
      <c r="A13" s="1" t="s">
        <v>31</v>
      </c>
      <c r="B13" s="20">
        <v>9.0283752854636301E-3</v>
      </c>
      <c r="C13" s="20"/>
      <c r="D13" s="20">
        <v>-3.6512354389195423E-4</v>
      </c>
      <c r="E13" s="20">
        <v>-1.1277901597198103E-4</v>
      </c>
      <c r="F13" s="20">
        <v>-2.5234452792000095E-4</v>
      </c>
      <c r="G13" s="20">
        <v>0</v>
      </c>
      <c r="H13" s="20">
        <v>0</v>
      </c>
      <c r="I13" s="20">
        <v>-1.1277901597198103E-4</v>
      </c>
      <c r="J13" s="20"/>
      <c r="K13" s="20">
        <v>9.3934988293556398E-3</v>
      </c>
      <c r="L13" s="20"/>
      <c r="M13" s="20">
        <v>-3.833798006370015E-3</v>
      </c>
      <c r="N13" s="20">
        <v>0</v>
      </c>
      <c r="O13" s="20">
        <v>0</v>
      </c>
      <c r="P13" s="20">
        <v>-3.833798006370015E-3</v>
      </c>
      <c r="Q13" s="20"/>
      <c r="R13" s="20">
        <v>1.322729683572569E-2</v>
      </c>
      <c r="S13" s="20">
        <v>0</v>
      </c>
      <c r="T13" s="20">
        <v>1.322729683572569E-2</v>
      </c>
      <c r="U13" s="20"/>
      <c r="V13" s="20">
        <v>0</v>
      </c>
      <c r="W13" s="20">
        <v>0</v>
      </c>
      <c r="X13" s="20">
        <v>0</v>
      </c>
      <c r="Y13" s="20">
        <v>0</v>
      </c>
    </row>
    <row r="14" spans="1:25" x14ac:dyDescent="0.35">
      <c r="D14" s="4"/>
      <c r="M14" s="4"/>
      <c r="S14" s="4"/>
    </row>
    <row r="15" spans="1:25" x14ac:dyDescent="0.35">
      <c r="C15" s="19"/>
      <c r="D15" s="19"/>
    </row>
  </sheetData>
  <mergeCells count="8">
    <mergeCell ref="G3:I3"/>
    <mergeCell ref="N3:P3"/>
    <mergeCell ref="S3:T3"/>
    <mergeCell ref="W3:Y3"/>
    <mergeCell ref="D2:I2"/>
    <mergeCell ref="M2:P2"/>
    <mergeCell ref="R2:T2"/>
    <mergeCell ref="V2:Y2"/>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63FCB-A3CC-430A-8FCE-F13A4115C50F}">
  <dimension ref="A1:J12"/>
  <sheetViews>
    <sheetView tabSelected="1" workbookViewId="0">
      <selection activeCell="G8" sqref="G8"/>
    </sheetView>
  </sheetViews>
  <sheetFormatPr defaultRowHeight="14.5" x14ac:dyDescent="0.35"/>
  <cols>
    <col min="1" max="1" width="14.81640625" customWidth="1"/>
    <col min="3" max="3" width="12.453125" customWidth="1"/>
    <col min="4" max="5" width="16.54296875" customWidth="1"/>
    <col min="7" max="7" width="14.54296875" customWidth="1"/>
    <col min="8" max="8" width="15.81640625" customWidth="1"/>
    <col min="9" max="9" width="13.26953125" customWidth="1"/>
  </cols>
  <sheetData>
    <row r="1" spans="1:10" ht="15.5" x14ac:dyDescent="0.35">
      <c r="A1" s="37" t="s">
        <v>40</v>
      </c>
      <c r="B1" s="37"/>
      <c r="C1" s="37"/>
      <c r="D1" s="37"/>
      <c r="E1" s="37"/>
      <c r="F1" s="13"/>
      <c r="G1" s="13"/>
      <c r="H1" s="13"/>
      <c r="I1" s="14"/>
      <c r="J1" s="13"/>
    </row>
    <row r="2" spans="1:10" ht="28.5" customHeight="1" x14ac:dyDescent="0.35">
      <c r="A2" s="12"/>
      <c r="B2" s="12"/>
      <c r="C2" s="12"/>
      <c r="D2" s="35" t="s">
        <v>33</v>
      </c>
      <c r="E2" s="35"/>
      <c r="F2" s="13"/>
      <c r="G2" s="13"/>
      <c r="H2" s="13"/>
      <c r="I2" s="14"/>
      <c r="J2" s="13"/>
    </row>
    <row r="3" spans="1:10" ht="31" x14ac:dyDescent="0.35">
      <c r="A3" s="3"/>
      <c r="B3" s="3" t="s">
        <v>4</v>
      </c>
      <c r="C3" s="5" t="s">
        <v>34</v>
      </c>
      <c r="D3" s="3" t="s">
        <v>35</v>
      </c>
      <c r="E3" s="3" t="s">
        <v>36</v>
      </c>
      <c r="F3" s="3" t="s">
        <v>16</v>
      </c>
      <c r="G3" s="3" t="s">
        <v>19</v>
      </c>
      <c r="H3" s="3" t="s">
        <v>37</v>
      </c>
      <c r="I3" s="3" t="s">
        <v>38</v>
      </c>
    </row>
    <row r="4" spans="1:10" ht="15.5" x14ac:dyDescent="0.35">
      <c r="A4" s="1" t="s">
        <v>23</v>
      </c>
      <c r="B4" s="4">
        <f t="shared" ref="B4:B12" si="0">C4+SUM(F4:I4)</f>
        <v>-1.1429061553179715E-2</v>
      </c>
      <c r="C4" s="4">
        <f t="shared" ref="C4:C12" si="1">D4+E4</f>
        <v>-1.1429061553179715E-2</v>
      </c>
      <c r="D4" s="22">
        <f>'Delta Table 1'!F5+'Delta Table 1'!I5</f>
        <v>3.2240826158806829E-2</v>
      </c>
      <c r="E4" s="22">
        <f>'Delta Table 1'!P5+'Delta Table 1'!T5</f>
        <v>-4.3669887711986544E-2</v>
      </c>
      <c r="F4" s="4">
        <f>'Delta Table 1'!G5+'Delta Table 1'!N5+'Delta Table 1'!S5+'Delta Table 1'!Y5</f>
        <v>0</v>
      </c>
      <c r="G4" s="4">
        <f>'Delta Table 1'!O5</f>
        <v>0</v>
      </c>
      <c r="H4" s="4">
        <f>'Delta Table 1'!W5+'Delta Table 1'!X5</f>
        <v>0</v>
      </c>
      <c r="I4" s="22">
        <f>'Delta Table 1'!H5</f>
        <v>0</v>
      </c>
    </row>
    <row r="5" spans="1:10" ht="15.5" x14ac:dyDescent="0.35">
      <c r="A5" s="1" t="s">
        <v>24</v>
      </c>
      <c r="B5" s="4">
        <f t="shared" si="0"/>
        <v>-6.5394319809025714E-2</v>
      </c>
      <c r="C5" s="4">
        <f t="shared" si="1"/>
        <v>-6.5394319809025714E-2</v>
      </c>
      <c r="D5" s="22">
        <f>'Delta Table 1'!F6+'Delta Table 1'!I6</f>
        <v>3.8445278279599926E-3</v>
      </c>
      <c r="E5" s="22">
        <f>'Delta Table 1'!P6+'Delta Table 1'!T6</f>
        <v>-6.9238847636985706E-2</v>
      </c>
      <c r="F5" s="4">
        <f>'Delta Table 1'!G6+'Delta Table 1'!N6+'Delta Table 1'!S6+'Delta Table 1'!Y6</f>
        <v>0</v>
      </c>
      <c r="G5" s="4">
        <f>'Delta Table 1'!O6</f>
        <v>0</v>
      </c>
      <c r="H5" s="4">
        <f>'Delta Table 1'!W6+'Delta Table 1'!X6</f>
        <v>0</v>
      </c>
      <c r="I5" s="22">
        <f>'Delta Table 1'!H6</f>
        <v>0</v>
      </c>
    </row>
    <row r="6" spans="1:10" ht="15.5" x14ac:dyDescent="0.35">
      <c r="A6" s="1" t="s">
        <v>25</v>
      </c>
      <c r="B6" s="4">
        <f t="shared" si="0"/>
        <v>-7.3160391063356506E-2</v>
      </c>
      <c r="C6" s="4">
        <f t="shared" si="1"/>
        <v>-7.3160391063356506E-2</v>
      </c>
      <c r="D6" s="22">
        <f>'Delta Table 1'!F7+'Delta Table 1'!I7</f>
        <v>-5.1022490916793894E-4</v>
      </c>
      <c r="E6" s="22">
        <f>'Delta Table 1'!P7+'Delta Table 1'!T7</f>
        <v>-7.2650166154188567E-2</v>
      </c>
      <c r="F6" s="4">
        <f>'Delta Table 1'!G7+'Delta Table 1'!N7+'Delta Table 1'!S7+'Delta Table 1'!Y7</f>
        <v>0</v>
      </c>
      <c r="G6" s="4">
        <f>'Delta Table 1'!O7</f>
        <v>0</v>
      </c>
      <c r="H6" s="4">
        <f>'Delta Table 1'!W7+'Delta Table 1'!X7</f>
        <v>0</v>
      </c>
      <c r="I6" s="22">
        <f>'Delta Table 1'!H7</f>
        <v>0</v>
      </c>
    </row>
    <row r="7" spans="1:10" ht="15.5" x14ac:dyDescent="0.35">
      <c r="A7" s="1" t="s">
        <v>26</v>
      </c>
      <c r="B7" s="4">
        <f t="shared" si="0"/>
        <v>-6.9709871186623917E-2</v>
      </c>
      <c r="C7" s="4">
        <f t="shared" si="1"/>
        <v>-6.9709871186623917E-2</v>
      </c>
      <c r="D7" s="22">
        <f>'Delta Table 1'!F8+'Delta Table 1'!I8</f>
        <v>-3.370063581459859E-4</v>
      </c>
      <c r="E7" s="22">
        <f>'Delta Table 1'!P8+'Delta Table 1'!T8</f>
        <v>-6.9372864828477931E-2</v>
      </c>
      <c r="F7" s="4">
        <f>'Delta Table 1'!G8+'Delta Table 1'!N8+'Delta Table 1'!S8+'Delta Table 1'!Y8</f>
        <v>0</v>
      </c>
      <c r="G7" s="4">
        <f>'Delta Table 1'!O8</f>
        <v>0</v>
      </c>
      <c r="H7" s="4">
        <f>'Delta Table 1'!W8+'Delta Table 1'!X8</f>
        <v>0</v>
      </c>
      <c r="I7" s="22">
        <f>'Delta Table 1'!H8</f>
        <v>0</v>
      </c>
    </row>
    <row r="8" spans="1:10" ht="15.5" x14ac:dyDescent="0.35">
      <c r="A8" s="1" t="s">
        <v>27</v>
      </c>
      <c r="B8" s="4">
        <f t="shared" si="0"/>
        <v>-2.8025383872505083E-2</v>
      </c>
      <c r="C8" s="4">
        <f t="shared" si="1"/>
        <v>-2.8025383872505083E-2</v>
      </c>
      <c r="D8" s="22">
        <f>'Delta Table 1'!F9+'Delta Table 1'!I9</f>
        <v>-3.4355753192000238E-4</v>
      </c>
      <c r="E8" s="22">
        <f>'Delta Table 1'!P9+'Delta Table 1'!T9</f>
        <v>-2.7681826340585081E-2</v>
      </c>
      <c r="F8" s="4">
        <f>'Delta Table 1'!G9+'Delta Table 1'!N9+'Delta Table 1'!S9+'Delta Table 1'!Y9</f>
        <v>0</v>
      </c>
      <c r="G8" s="4">
        <f>'Delta Table 1'!O9</f>
        <v>0</v>
      </c>
      <c r="H8" s="4">
        <f>'Delta Table 1'!W9+'Delta Table 1'!X9</f>
        <v>0</v>
      </c>
      <c r="I8" s="22">
        <f>'Delta Table 1'!H9</f>
        <v>0</v>
      </c>
    </row>
    <row r="9" spans="1:10" ht="15.5" x14ac:dyDescent="0.35">
      <c r="A9" s="1" t="s">
        <v>28</v>
      </c>
      <c r="B9" s="4">
        <f t="shared" si="0"/>
        <v>1.2049283946739819E-4</v>
      </c>
      <c r="C9" s="4">
        <f t="shared" si="1"/>
        <v>1.2049283946739819E-4</v>
      </c>
      <c r="D9" s="22">
        <f>'Delta Table 1'!F10+'Delta Table 1'!I10</f>
        <v>-3.2943076162199325E-4</v>
      </c>
      <c r="E9" s="22">
        <f>'Delta Table 1'!P10+'Delta Table 1'!T10</f>
        <v>4.4992360108939145E-4</v>
      </c>
      <c r="F9" s="4">
        <f>'Delta Table 1'!G10+'Delta Table 1'!N10+'Delta Table 1'!S10+'Delta Table 1'!Y10</f>
        <v>0</v>
      </c>
      <c r="G9" s="4">
        <f>'Delta Table 1'!O10</f>
        <v>0</v>
      </c>
      <c r="H9" s="4">
        <f>'Delta Table 1'!W10+'Delta Table 1'!X10</f>
        <v>0</v>
      </c>
      <c r="I9" s="22">
        <f>'Delta Table 1'!H10</f>
        <v>0</v>
      </c>
    </row>
    <row r="10" spans="1:10" ht="15.5" x14ac:dyDescent="0.35">
      <c r="A10" s="1" t="s">
        <v>29</v>
      </c>
      <c r="B10" s="4">
        <f t="shared" si="0"/>
        <v>8.0319232587740541E-3</v>
      </c>
      <c r="C10" s="4">
        <f t="shared" si="1"/>
        <v>8.0319232587740541E-3</v>
      </c>
      <c r="D10" s="22">
        <f>'Delta Table 1'!F11+'Delta Table 1'!I11</f>
        <v>-3.1116035530898145E-4</v>
      </c>
      <c r="E10" s="22">
        <f>'Delta Table 1'!P11+'Delta Table 1'!T11</f>
        <v>8.3430836140830356E-3</v>
      </c>
      <c r="F10" s="4">
        <f>'Delta Table 1'!G11+'Delta Table 1'!N11+'Delta Table 1'!S11+'Delta Table 1'!Y11</f>
        <v>0</v>
      </c>
      <c r="G10" s="4">
        <f>'Delta Table 1'!O11</f>
        <v>0</v>
      </c>
      <c r="H10" s="4">
        <f>'Delta Table 1'!W11+'Delta Table 1'!X11</f>
        <v>0</v>
      </c>
      <c r="I10" s="22">
        <f>'Delta Table 1'!H11</f>
        <v>0</v>
      </c>
    </row>
    <row r="11" spans="1:10" ht="15.5" x14ac:dyDescent="0.35">
      <c r="A11" s="1" t="s">
        <v>30</v>
      </c>
      <c r="B11" s="4">
        <f t="shared" si="0"/>
        <v>1.5868782844258959E-2</v>
      </c>
      <c r="C11" s="4">
        <f t="shared" si="1"/>
        <v>1.5868782844258959E-2</v>
      </c>
      <c r="D11" s="22">
        <f>'Delta Table 1'!F12+'Delta Table 1'!I12</f>
        <v>-3.2546494634901058E-4</v>
      </c>
      <c r="E11" s="22">
        <f>'Delta Table 1'!P12+'Delta Table 1'!T12</f>
        <v>1.619424779060797E-2</v>
      </c>
      <c r="F11" s="4">
        <f>'Delta Table 1'!G12+'Delta Table 1'!N12+'Delta Table 1'!S12+'Delta Table 1'!Y12</f>
        <v>0</v>
      </c>
      <c r="G11" s="4">
        <f>'Delta Table 1'!O12</f>
        <v>0</v>
      </c>
      <c r="H11" s="4">
        <f>'Delta Table 1'!W12+'Delta Table 1'!X12</f>
        <v>0</v>
      </c>
      <c r="I11" s="22">
        <f>'Delta Table 1'!H12</f>
        <v>0</v>
      </c>
    </row>
    <row r="12" spans="1:10" ht="15.5" x14ac:dyDescent="0.35">
      <c r="A12" s="1" t="s">
        <v>31</v>
      </c>
      <c r="B12" s="4">
        <f t="shared" si="0"/>
        <v>9.0283752854636926E-3</v>
      </c>
      <c r="C12" s="4">
        <f t="shared" si="1"/>
        <v>9.0283752854636926E-3</v>
      </c>
      <c r="D12" s="22">
        <f>'Delta Table 1'!F13+'Delta Table 1'!I13</f>
        <v>-3.6512354389198198E-4</v>
      </c>
      <c r="E12" s="22">
        <f>'Delta Table 1'!P13+'Delta Table 1'!T13</f>
        <v>9.3934988293556745E-3</v>
      </c>
      <c r="F12" s="4">
        <f>'Delta Table 1'!G13+'Delta Table 1'!N13+'Delta Table 1'!S13+'Delta Table 1'!Y13</f>
        <v>0</v>
      </c>
      <c r="G12" s="4">
        <f>'Delta Table 1'!O13</f>
        <v>0</v>
      </c>
      <c r="H12" s="4">
        <f>'Delta Table 1'!W13+'Delta Table 1'!X13</f>
        <v>0</v>
      </c>
      <c r="I12" s="22">
        <f>'Delta Table 1'!H13</f>
        <v>0</v>
      </c>
    </row>
  </sheetData>
  <mergeCells count="2">
    <mergeCell ref="D2:E2"/>
    <mergeCell ref="A1:E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9F3DB0CD4D844B918872BCED9B9CF9" ma:contentTypeVersion="18" ma:contentTypeDescription="Create a new document." ma:contentTypeScope="" ma:versionID="cd7edfa3043f6f5131e1e6a14faacdc9">
  <xsd:schema xmlns:xsd="http://www.w3.org/2001/XMLSchema" xmlns:xs="http://www.w3.org/2001/XMLSchema" xmlns:p="http://schemas.microsoft.com/office/2006/metadata/properties" xmlns:ns2="cac5d118-ba7b-4807-b700-df6f95cfff50" xmlns:ns3="66951ee6-cd93-49c7-9437-e871b2a117d6" targetNamespace="http://schemas.microsoft.com/office/2006/metadata/properties" ma:root="true" ma:fieldsID="ee8448e47bde9344afe56486fda3ab85" ns2:_="" ns3:_="">
    <xsd:import namespace="cac5d118-ba7b-4807-b700-df6f95cfff50"/>
    <xsd:import namespace="66951ee6-cd93-49c7-9437-e871b2a117d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5d118-ba7b-4807-b700-df6f95cfff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951ee6-cd93-49c7-9437-e871b2a117d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7380a03-8396-48f4-ac19-20e9dcae480c}" ma:internalName="TaxCatchAll" ma:showField="CatchAllData" ma:web="66951ee6-cd93-49c7-9437-e871b2a117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c5d118-ba7b-4807-b700-df6f95cfff50">
      <Terms xmlns="http://schemas.microsoft.com/office/infopath/2007/PartnerControls"/>
    </lcf76f155ced4ddcb4097134ff3c332f>
    <TaxCatchAll xmlns="66951ee6-cd93-49c7-9437-e871b2a117d6" xsi:nil="true"/>
  </documentManagement>
</p:properties>
</file>

<file path=customXml/itemProps1.xml><?xml version="1.0" encoding="utf-8"?>
<ds:datastoreItem xmlns:ds="http://schemas.openxmlformats.org/officeDocument/2006/customXml" ds:itemID="{100CB694-84E3-4657-9957-65E8B5191094}"/>
</file>

<file path=customXml/itemProps2.xml><?xml version="1.0" encoding="utf-8"?>
<ds:datastoreItem xmlns:ds="http://schemas.openxmlformats.org/officeDocument/2006/customXml" ds:itemID="{0F4A8AF8-2BDC-4AA3-BF70-E570CC672581}"/>
</file>

<file path=customXml/itemProps3.xml><?xml version="1.0" encoding="utf-8"?>
<ds:datastoreItem xmlns:ds="http://schemas.openxmlformats.org/officeDocument/2006/customXml" ds:itemID="{A10B059F-25FB-462D-8D1B-1103F231E42A}"/>
</file>

<file path=docMetadata/LabelInfo.xml><?xml version="1.0" encoding="utf-8"?>
<clbl:labelList xmlns:clbl="http://schemas.microsoft.com/office/2020/mipLabelMetadata">
  <clbl:label id="{a6274e99-f707-4183-90a3-28f81526dfab}" enabled="1" method="Standard" siteId="{0a02388e-6178-4513-9b82-88b9dc6bf45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Table 1</vt:lpstr>
      <vt:lpstr>Table 2</vt:lpstr>
      <vt:lpstr>Delta Table 1</vt:lpstr>
      <vt:lpstr>Delta Table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2026-04-09T19:45:03Z</dcterms:created>
  <dcterms:modified xsi:type="dcterms:W3CDTF">2026-04-09T19:46:34Z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0x010100FA9F3DB0CD4D844B918872BCED9B9CF9</vt:lpwstr>
  </property>
</Properties>
</file>