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1066" documentId="14_{2FECCDBA-C45B-445B-9243-1EA77E926AE7}" xr6:coauthVersionLast="47" xr6:coauthVersionMax="47" xr10:uidLastSave="{272CFCFA-47C6-475C-B5E2-31CBF75B253B}"/>
  <bookViews>
    <workbookView xWindow="28680" yWindow="-120" windowWidth="29040" windowHeight="15720" xr2:uid="{3EC9A5B1-3779-4A4E-BEF3-C9F0233E4A17}"/>
  </bookViews>
  <sheets>
    <sheet name="README" sheetId="8" r:id="rId1"/>
    <sheet name="Table 1" sheetId="5" r:id="rId2"/>
    <sheet name="Table 2" sheetId="7" r:id="rId3"/>
    <sheet name="Delta Table 1" sheetId="11" r:id="rId4"/>
    <sheet name="Delta Table 2"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7" l="1"/>
  <c r="G6" i="7"/>
  <c r="G7" i="7"/>
  <c r="G8" i="7"/>
  <c r="G9" i="7"/>
  <c r="G10" i="7"/>
  <c r="G11" i="7"/>
  <c r="G12" i="7"/>
  <c r="G4" i="7"/>
  <c r="K6" i="5"/>
  <c r="K7" i="5"/>
  <c r="K8" i="5"/>
  <c r="K9" i="5"/>
  <c r="K10" i="5"/>
  <c r="K11" i="5"/>
  <c r="K12" i="5"/>
  <c r="K13" i="5"/>
  <c r="K5" i="5"/>
  <c r="G11" i="12"/>
  <c r="G5" i="12"/>
  <c r="G6" i="12"/>
  <c r="G7" i="12"/>
  <c r="G8" i="12"/>
  <c r="G9" i="12"/>
  <c r="G10" i="12"/>
  <c r="G12" i="12"/>
  <c r="G4" i="12"/>
  <c r="H5" i="12" l="1"/>
  <c r="H6" i="12"/>
  <c r="H7" i="12"/>
  <c r="H8" i="12"/>
  <c r="H9" i="12"/>
  <c r="H10" i="12"/>
  <c r="H4" i="12"/>
  <c r="I5" i="12"/>
  <c r="I6" i="12"/>
  <c r="I7" i="12"/>
  <c r="I8" i="12"/>
  <c r="I9" i="12"/>
  <c r="I10" i="12"/>
  <c r="I11" i="12"/>
  <c r="I12" i="12"/>
  <c r="I4" i="12"/>
  <c r="F12" i="7"/>
  <c r="H12" i="7"/>
  <c r="I12" i="7"/>
  <c r="F11" i="7"/>
  <c r="H11" i="7"/>
  <c r="I11" i="7"/>
  <c r="I5" i="5"/>
  <c r="V13" i="5"/>
  <c r="E9" i="12" l="1"/>
  <c r="H12" i="12"/>
  <c r="H11" i="12"/>
  <c r="E12" i="12"/>
  <c r="E5" i="12"/>
  <c r="F8" i="12"/>
  <c r="E4" i="12"/>
  <c r="E10" i="12"/>
  <c r="E6" i="12"/>
  <c r="E8" i="12"/>
  <c r="E11" i="12"/>
  <c r="E7" i="12"/>
  <c r="F9" i="12"/>
  <c r="F7" i="12"/>
  <c r="F5" i="12"/>
  <c r="F4" i="12"/>
  <c r="F10" i="12"/>
  <c r="F12" i="12"/>
  <c r="F6" i="12"/>
  <c r="D6" i="12"/>
  <c r="F11" i="12"/>
  <c r="D5" i="12"/>
  <c r="D9" i="12"/>
  <c r="D7" i="12"/>
  <c r="D12" i="12"/>
  <c r="D11" i="12"/>
  <c r="D8" i="12"/>
  <c r="D4" i="12"/>
  <c r="D10" i="12"/>
  <c r="T13" i="5"/>
  <c r="P13" i="5"/>
  <c r="I6" i="5"/>
  <c r="I7" i="5"/>
  <c r="I8" i="5"/>
  <c r="I9" i="5"/>
  <c r="I10" i="5"/>
  <c r="I11" i="5"/>
  <c r="I12" i="5"/>
  <c r="I13" i="5"/>
  <c r="D12" i="7" s="1"/>
  <c r="D6" i="5"/>
  <c r="D7" i="5"/>
  <c r="D8" i="5"/>
  <c r="D9" i="5"/>
  <c r="D10" i="5"/>
  <c r="D11" i="5"/>
  <c r="D12" i="5"/>
  <c r="D13" i="5"/>
  <c r="D5" i="5"/>
  <c r="I6" i="7"/>
  <c r="I7" i="7"/>
  <c r="I5" i="7"/>
  <c r="I4" i="7"/>
  <c r="I8" i="7"/>
  <c r="I9" i="7"/>
  <c r="I10" i="7"/>
  <c r="V5" i="5"/>
  <c r="V6" i="5"/>
  <c r="V7" i="5"/>
  <c r="V8" i="5"/>
  <c r="V9" i="5"/>
  <c r="V10" i="5"/>
  <c r="V11" i="5"/>
  <c r="V12" i="5"/>
  <c r="P12" i="5"/>
  <c r="P11" i="5"/>
  <c r="P10" i="5"/>
  <c r="P9" i="5"/>
  <c r="P8" i="5"/>
  <c r="P7" i="5"/>
  <c r="P6" i="5"/>
  <c r="P5" i="5"/>
  <c r="C9" i="12" l="1"/>
  <c r="B9" i="12" s="1"/>
  <c r="C5" i="12"/>
  <c r="B5" i="12" s="1"/>
  <c r="C12" i="12"/>
  <c r="B12" i="12" s="1"/>
  <c r="C8" i="12"/>
  <c r="B8" i="12" s="1"/>
  <c r="C4" i="12"/>
  <c r="B4" i="12" s="1"/>
  <c r="C7" i="12"/>
  <c r="B7" i="12" s="1"/>
  <c r="C6" i="12"/>
  <c r="B6" i="12" s="1"/>
  <c r="C10" i="12"/>
  <c r="B10" i="12" s="1"/>
  <c r="C11" i="12"/>
  <c r="B11" i="12" s="1"/>
  <c r="E12" i="7"/>
  <c r="C12" i="7" s="1"/>
  <c r="B12" i="7" s="1"/>
  <c r="B13" i="5"/>
  <c r="B5" i="5"/>
  <c r="B6" i="5"/>
  <c r="B7" i="5"/>
  <c r="B8" i="5"/>
  <c r="B9" i="5"/>
  <c r="B10" i="5"/>
  <c r="B11" i="5"/>
  <c r="B12" i="5"/>
  <c r="T5" i="5"/>
  <c r="T6" i="5"/>
  <c r="T7" i="5"/>
  <c r="T8" i="5"/>
  <c r="T9" i="5"/>
  <c r="T10" i="5"/>
  <c r="T11" i="5"/>
  <c r="T12" i="5"/>
  <c r="E11" i="7" l="1"/>
  <c r="D11" i="7"/>
  <c r="H10" i="7"/>
  <c r="H9" i="7"/>
  <c r="H8" i="7"/>
  <c r="H7" i="7"/>
  <c r="H6" i="7"/>
  <c r="H5" i="7"/>
  <c r="H4" i="7"/>
  <c r="C11" i="7" l="1"/>
  <c r="D10" i="7"/>
  <c r="D4" i="7"/>
  <c r="D5" i="7"/>
  <c r="D9" i="7"/>
  <c r="F10" i="7"/>
  <c r="F8" i="7"/>
  <c r="F9" i="7"/>
  <c r="F7" i="7"/>
  <c r="F6" i="7"/>
  <c r="F5" i="7"/>
  <c r="F4" i="7"/>
  <c r="B11" i="7" l="1"/>
  <c r="D6" i="7"/>
  <c r="D8" i="7"/>
  <c r="D7" i="7"/>
  <c r="E8" i="7" l="1"/>
  <c r="E7" i="7"/>
  <c r="E6" i="7"/>
  <c r="E5" i="7"/>
  <c r="E4" i="7"/>
  <c r="E10" i="7"/>
  <c r="E9" i="7"/>
  <c r="C4" i="7" l="1"/>
  <c r="C7" i="7"/>
  <c r="C9" i="7"/>
  <c r="C10" i="7"/>
  <c r="C5" i="7"/>
  <c r="C6" i="7"/>
  <c r="C8" i="7"/>
  <c r="B4" i="7" l="1"/>
  <c r="B5" i="7"/>
  <c r="B8" i="7"/>
  <c r="B6" i="7"/>
  <c r="B10" i="7"/>
  <c r="B9" i="7"/>
  <c r="B7" i="7"/>
</calcChain>
</file>

<file path=xl/sharedStrings.xml><?xml version="1.0" encoding="utf-8"?>
<sst xmlns="http://schemas.openxmlformats.org/spreadsheetml/2006/main" count="117" uniqueCount="43">
  <si>
    <t>Table 1: Breakdown of FIM by component</t>
  </si>
  <si>
    <t>Total</t>
  </si>
  <si>
    <t>Purchases</t>
  </si>
  <si>
    <t>Taxes Transfers and Subsidies (includes supply side and uncertainty effects)</t>
  </si>
  <si>
    <t>Taxes</t>
  </si>
  <si>
    <t>Transfers</t>
  </si>
  <si>
    <t>Supply Side</t>
  </si>
  <si>
    <t>Subcomponents of Federal Purchases</t>
  </si>
  <si>
    <t>Subcomponents of Taxes</t>
  </si>
  <si>
    <t>Subcomponents of Transfers</t>
  </si>
  <si>
    <t>Subcomponents of Supply Side</t>
  </si>
  <si>
    <t>Federal</t>
  </si>
  <si>
    <t>State and Local</t>
  </si>
  <si>
    <t>Tariffs</t>
  </si>
  <si>
    <t>Student Loans</t>
  </si>
  <si>
    <t>IRA/CHIPS</t>
  </si>
  <si>
    <t>Supply Side Effects of OBBBA</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</si>
  <si>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</si>
  <si>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</si>
  <si>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</si>
  <si>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</si>
  <si>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</si>
  <si>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</si>
  <si>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</si>
  <si>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</si>
  <si>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</si>
  <si>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</si>
  <si>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This file presents data for the Hutchins Center Fiscal Impact Measure Breakdown.</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</si>
  <si>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</si>
  <si>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Components of the Underlying FIM</t>
  </si>
  <si>
    <t>Underlying FIM Purchases</t>
  </si>
  <si>
    <t>Underlying FIM Net Transfers</t>
  </si>
  <si>
    <t>IRA, CHIPS and Student Loans</t>
  </si>
  <si>
    <t>Government shutdown</t>
  </si>
  <si>
    <t>2027 Q3</t>
  </si>
  <si>
    <t>Delta Table 1: Changes to Table 1 from Last FIM</t>
  </si>
  <si>
    <t>Delta Table 2: Changes to Table 2 from Last FIM</t>
  </si>
  <si>
    <t>2027 Q4</t>
  </si>
  <si>
    <t>Other</t>
  </si>
  <si>
    <t>Government Shutdown</t>
  </si>
  <si>
    <t>Table 1 breaks down the components of the FIM for the current quarter and our forecast for the next eight quarters. For purchases, it shows how much is due to the One Big Beautiful Bill Act, to the government shutdown, and to underlying fiscal policy. For taxes and transfers, it shows how much is due to OBBBA, to tariffs, and to other factors.</t>
  </si>
  <si>
    <t>Delta Table 1 shows the changes to Table 1 from the last time the FIM was updated, February 26, 2026.</t>
  </si>
  <si>
    <t>Delta Table 2 shows the changes to Table 2 from the last time the FIM was updated, February 26,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</si>
</sst>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5">
    <xf numFmtId="0" fontId="0" fillId="0" borderId="0" xfId="0"/>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0" fontId="4" fillId="0" borderId="0" xfId="0" applyFont="1" applyAlignment="1">
      <alignment horizontal="center" wrapText="1"/>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5" fillId="0" borderId="0" xfId="0" applyFont="1" applyAlignment="1">
      <alignment wrapText="1"/>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4" fillId="0" borderId="1"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0" xfId="0" applyNumberFormat="1" applyFont="1" applyAlignment="1">
      <alignment horizontal="center"/>
    </xf>
    <xf numFmtId="2" fontId="4"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3" fillId="0" borderId="0" xfId="0" quotePrefix="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6"/>
  <sheetViews>
    <sheetView tabSelected="1" workbookViewId="0">
      <selection activeCell="A4" sqref="A4"/>
    </sheetView>
  </sheetViews>
  <sheetFormatPr defaultRowHeight="14.5" x14ac:dyDescent="0.35"/>
  <cols>
    <col min="1" max="1" width="99.1796875" customWidth="1"/>
  </cols>
  <sheetData>
    <row r="1" spans="1:1" x14ac:dyDescent="0.35">
      <c r="A1" s="15" t="s">
        <v>27</v>
      </c>
    </row>
    <row r="2" spans="1:1" x14ac:dyDescent="0.35">
      <c r="A2" s="16"/>
    </row>
    <row r="3" spans="1:1" ht="58" x14ac:dyDescent="0.35">
      <c r="A3" s="17" t="s">
        <v>40</v>
      </c>
    </row>
    <row r="4" spans="1:1" ht="49.5" customHeight="1" x14ac:dyDescent="0.35">
      <c r="A4" s="17" t="s">
        <v>28</v>
      </c>
    </row>
    <row r="5" spans="1:1" x14ac:dyDescent="0.35">
      <c r="A5" t="s">
        <v>41</v>
      </c>
    </row>
    <row r="6" spans="1:1" x14ac:dyDescent="0.35">
      <c r="A6" t="s">
        <v>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Y36"/>
  <sheetViews>
    <sheetView zoomScaleNormal="100" workbookViewId="0">
      <pane xSplit="2" ySplit="1" topLeftCell="C2" activePane="bottomRight" state="frozen"/>
      <selection pane="topRight" activeCell="C1" sqref="C1"/>
      <selection pane="bottomLeft" activeCell="A5" sqref="A5"/>
      <selection pane="bottomRight" activeCell="L10" sqref="L10"/>
    </sheetView>
  </sheetViews>
  <sheetFormatPr defaultRowHeight="15.5" x14ac:dyDescent="0.35"/>
  <cols>
    <col min="1" max="1" width="10.6328125" style="1" customWidth="1"/>
    <col min="2" max="2" width="8.7265625" style="1"/>
    <col min="3" max="3" width="3" style="1" customWidth="1"/>
    <col min="4" max="4" width="10.453125" style="1" customWidth="1"/>
    <col min="5" max="6" width="11.81640625" style="1" customWidth="1"/>
    <col min="7" max="8" width="13" style="1" customWidth="1"/>
    <col min="9" max="9" width="12.7265625" style="1" customWidth="1"/>
    <col min="10" max="10" width="2.54296875" style="1" customWidth="1"/>
    <col min="11" max="11" width="28.90625" style="1" bestFit="1" customWidth="1"/>
    <col min="12" max="12" width="2.54296875" style="1" customWidth="1"/>
    <col min="13" max="13" width="10.26953125" style="1" customWidth="1"/>
    <col min="14" max="16" width="12.81640625" style="1" customWidth="1"/>
    <col min="17" max="17" width="2.6328125" style="1" customWidth="1"/>
    <col min="18" max="18" width="15.1796875" style="1" customWidth="1"/>
    <col min="19" max="19" width="14.81640625" style="1" customWidth="1"/>
    <col min="20" max="20" width="13.81640625" style="1" customWidth="1"/>
    <col min="21" max="21" width="2.54296875" style="1" customWidth="1"/>
    <col min="22" max="22" width="13.1796875" style="1" customWidth="1"/>
    <col min="23" max="23" width="10.1796875" style="1" customWidth="1"/>
    <col min="24" max="24" width="14.453125" style="1" customWidth="1"/>
    <col min="25" max="25" width="11.7265625" style="1" customWidth="1"/>
    <col min="26" max="16384" width="8.7265625" style="1"/>
  </cols>
  <sheetData>
    <row r="1" spans="1:25" x14ac:dyDescent="0.35">
      <c r="A1" s="12" t="s">
        <v>0</v>
      </c>
      <c r="B1" s="12"/>
      <c r="C1" s="12"/>
      <c r="D1" s="12"/>
      <c r="E1" s="12"/>
    </row>
    <row r="2" spans="1:25" ht="46.5" x14ac:dyDescent="0.35">
      <c r="B2" s="18" t="s">
        <v>1</v>
      </c>
      <c r="D2" s="30" t="s">
        <v>2</v>
      </c>
      <c r="E2" s="30"/>
      <c r="F2" s="30"/>
      <c r="G2" s="30"/>
      <c r="H2" s="30"/>
      <c r="I2" s="30"/>
      <c r="K2" s="18" t="s">
        <v>3</v>
      </c>
      <c r="M2" s="30" t="s">
        <v>4</v>
      </c>
      <c r="N2" s="31"/>
      <c r="O2" s="31"/>
      <c r="P2" s="31"/>
      <c r="Q2" s="7"/>
      <c r="R2" s="30" t="s">
        <v>5</v>
      </c>
      <c r="S2" s="31"/>
      <c r="T2" s="31"/>
      <c r="V2" s="27" t="s">
        <v>6</v>
      </c>
      <c r="W2" s="27"/>
      <c r="X2" s="27"/>
      <c r="Y2" s="27"/>
    </row>
    <row r="3" spans="1:25" x14ac:dyDescent="0.35">
      <c r="D3" s="6" t="s">
        <v>1</v>
      </c>
      <c r="G3" s="29" t="s">
        <v>7</v>
      </c>
      <c r="H3" s="29"/>
      <c r="I3" s="29"/>
      <c r="M3" s="2" t="s">
        <v>1</v>
      </c>
      <c r="N3" s="29" t="s">
        <v>8</v>
      </c>
      <c r="O3" s="29"/>
      <c r="P3" s="29"/>
      <c r="Q3" s="8"/>
      <c r="R3" s="2" t="s">
        <v>1</v>
      </c>
      <c r="S3" s="28" t="s">
        <v>9</v>
      </c>
      <c r="T3" s="28"/>
      <c r="V3" s="2" t="s">
        <v>1</v>
      </c>
      <c r="W3" s="28" t="s">
        <v>10</v>
      </c>
      <c r="X3" s="28"/>
      <c r="Y3" s="28"/>
    </row>
    <row r="4" spans="1:25" s="3" customFormat="1" ht="46.5" x14ac:dyDescent="0.35">
      <c r="E4" s="11" t="s">
        <v>11</v>
      </c>
      <c r="F4" s="3" t="s">
        <v>12</v>
      </c>
      <c r="G4" s="3" t="s">
        <v>26</v>
      </c>
      <c r="H4" s="3" t="s">
        <v>39</v>
      </c>
      <c r="I4" s="3" t="s">
        <v>38</v>
      </c>
      <c r="M4" s="6"/>
      <c r="N4" s="3" t="s">
        <v>26</v>
      </c>
      <c r="O4" s="3" t="s">
        <v>13</v>
      </c>
      <c r="P4" s="3" t="s">
        <v>38</v>
      </c>
      <c r="S4" s="3" t="s">
        <v>26</v>
      </c>
      <c r="T4" s="3" t="s">
        <v>38</v>
      </c>
      <c r="W4" s="3" t="s">
        <v>14</v>
      </c>
      <c r="X4" s="3" t="s">
        <v>15</v>
      </c>
      <c r="Y4" s="3" t="s">
        <v>16</v>
      </c>
    </row>
    <row r="5" spans="1:25" x14ac:dyDescent="0.35">
      <c r="A5" s="1" t="s">
        <v>17</v>
      </c>
      <c r="B5" s="20">
        <f>D5+K5</f>
        <v>-1.237191912353804</v>
      </c>
      <c r="C5" s="19"/>
      <c r="D5" s="20">
        <f t="shared" ref="D5:D13" si="0">E5+F5</f>
        <v>-1.349983488932389</v>
      </c>
      <c r="E5" s="20">
        <v>-1.24605885440577</v>
      </c>
      <c r="F5" s="20">
        <v>-0.103924634526619</v>
      </c>
      <c r="G5" s="9">
        <v>0.10955184968604015</v>
      </c>
      <c r="H5" s="4">
        <v>-1</v>
      </c>
      <c r="I5" s="10">
        <f t="shared" ref="I5:I13" si="1">E5-G5-H5</f>
        <v>-0.35561070409181017</v>
      </c>
      <c r="J5" s="19"/>
      <c r="K5" s="20">
        <f>M5+R5+V5</f>
        <v>0.11279157657858496</v>
      </c>
      <c r="L5" s="19"/>
      <c r="M5" s="20">
        <v>-0.389037106947415</v>
      </c>
      <c r="N5" s="4">
        <v>0.31612552020094775</v>
      </c>
      <c r="O5" s="4">
        <v>-0.42420140513851551</v>
      </c>
      <c r="P5" s="10">
        <f t="shared" ref="P5:P12" si="2">M5-N5-O5</f>
        <v>-0.28096122200984724</v>
      </c>
      <c r="Q5" s="4"/>
      <c r="R5" s="20">
        <v>0.38369605934729056</v>
      </c>
      <c r="S5" s="4">
        <v>-5.7592125618935522E-2</v>
      </c>
      <c r="T5" s="10">
        <f t="shared" ref="T5:T12" si="3">R5-S5</f>
        <v>0.44128818496622607</v>
      </c>
      <c r="V5" s="21">
        <f t="shared" ref="V5:V12" si="4">W5+X5+Y5</f>
        <v>0.1181326241787094</v>
      </c>
      <c r="W5" s="4">
        <v>-2.4300285678077599E-2</v>
      </c>
      <c r="X5" s="4">
        <v>0.142432909856787</v>
      </c>
      <c r="Y5" s="10">
        <v>0</v>
      </c>
    </row>
    <row r="6" spans="1:25" x14ac:dyDescent="0.35">
      <c r="A6" s="1" t="s">
        <v>18</v>
      </c>
      <c r="B6" s="20">
        <f t="shared" ref="B6:B13" si="5">D6+K6</f>
        <v>2.1266348577654473</v>
      </c>
      <c r="C6" s="19"/>
      <c r="D6" s="20">
        <f t="shared" si="0"/>
        <v>1.4735947749444911</v>
      </c>
      <c r="E6" s="20">
        <v>1.6620396596787901</v>
      </c>
      <c r="F6" s="20">
        <v>-0.18844488473429899</v>
      </c>
      <c r="G6" s="9">
        <v>0.23949274952811006</v>
      </c>
      <c r="H6" s="4">
        <v>1.3</v>
      </c>
      <c r="I6" s="10">
        <f t="shared" si="1"/>
        <v>0.12254691015067998</v>
      </c>
      <c r="J6" s="19"/>
      <c r="K6" s="20">
        <f t="shared" ref="K6:K13" si="6">M6+R6+V6</f>
        <v>0.65304008282095594</v>
      </c>
      <c r="L6" s="19"/>
      <c r="M6" s="20">
        <v>-5.7257524855841013E-2</v>
      </c>
      <c r="N6" s="4">
        <v>0.57666015759609834</v>
      </c>
      <c r="O6" s="4">
        <v>-0.23137167920261392</v>
      </c>
      <c r="P6" s="10">
        <f t="shared" si="2"/>
        <v>-0.40254600324932543</v>
      </c>
      <c r="Q6" s="4"/>
      <c r="R6" s="20">
        <v>0.35691310632982609</v>
      </c>
      <c r="S6" s="4">
        <v>-2.1819820242404177E-2</v>
      </c>
      <c r="T6" s="10">
        <f t="shared" si="3"/>
        <v>0.37873292657223029</v>
      </c>
      <c r="V6" s="21">
        <f t="shared" si="4"/>
        <v>0.35338450134697091</v>
      </c>
      <c r="W6" s="4">
        <v>-2.2373276148948101E-2</v>
      </c>
      <c r="X6" s="4">
        <v>0.31575777749591899</v>
      </c>
      <c r="Y6" s="10">
        <v>0.06</v>
      </c>
    </row>
    <row r="7" spans="1:25" x14ac:dyDescent="0.35">
      <c r="A7" s="1" t="s">
        <v>19</v>
      </c>
      <c r="B7" s="20">
        <f t="shared" si="5"/>
        <v>-0.20286381007217308</v>
      </c>
      <c r="C7" s="19"/>
      <c r="D7" s="20">
        <f t="shared" si="0"/>
        <v>-0.59638385352857604</v>
      </c>
      <c r="E7" s="20">
        <v>-0.42044222519742802</v>
      </c>
      <c r="F7" s="20">
        <v>-0.17594162833114799</v>
      </c>
      <c r="G7" s="9">
        <v>0.11481658605920803</v>
      </c>
      <c r="H7" s="4">
        <v>-0.1</v>
      </c>
      <c r="I7" s="10">
        <f t="shared" si="1"/>
        <v>-0.43525881125663612</v>
      </c>
      <c r="J7" s="19"/>
      <c r="K7" s="20">
        <f t="shared" si="6"/>
        <v>0.39352004345640296</v>
      </c>
      <c r="L7" s="19"/>
      <c r="M7" s="20">
        <v>-2.0526932107223034E-2</v>
      </c>
      <c r="N7" s="4">
        <v>0.54236381055404226</v>
      </c>
      <c r="O7" s="4">
        <v>-0.20732206065029349</v>
      </c>
      <c r="P7" s="10">
        <f t="shared" si="2"/>
        <v>-0.3555686820109718</v>
      </c>
      <c r="Q7" s="4"/>
      <c r="R7" s="20">
        <v>0.12288823850383319</v>
      </c>
      <c r="S7" s="4">
        <v>-2.0091466216628821E-2</v>
      </c>
      <c r="T7" s="10">
        <f t="shared" si="3"/>
        <v>0.14297970472046201</v>
      </c>
      <c r="V7" s="21">
        <f t="shared" si="4"/>
        <v>0.29115873705979278</v>
      </c>
      <c r="W7" s="4">
        <v>-2.05148231023012E-2</v>
      </c>
      <c r="X7" s="4">
        <v>0.25167356016209402</v>
      </c>
      <c r="Y7" s="10">
        <v>0.06</v>
      </c>
    </row>
    <row r="8" spans="1:25" x14ac:dyDescent="0.35">
      <c r="A8" s="1" t="s">
        <v>20</v>
      </c>
      <c r="B8" s="20">
        <f t="shared" si="5"/>
        <v>-6.5325364658871288E-2</v>
      </c>
      <c r="C8" s="19"/>
      <c r="D8" s="20">
        <f t="shared" si="0"/>
        <v>-0.32556469302491298</v>
      </c>
      <c r="E8" s="20">
        <v>-0.15076218848054401</v>
      </c>
      <c r="F8" s="20">
        <v>-0.17480250454436899</v>
      </c>
      <c r="G8" s="9">
        <v>6.380934782810499E-2</v>
      </c>
      <c r="H8" s="4">
        <v>-0.1</v>
      </c>
      <c r="I8" s="10">
        <f t="shared" si="1"/>
        <v>-0.114571536308649</v>
      </c>
      <c r="J8" s="19"/>
      <c r="K8" s="20">
        <f t="shared" si="6"/>
        <v>0.26023932836604169</v>
      </c>
      <c r="L8" s="19"/>
      <c r="M8" s="20">
        <v>-7.2254581801409701E-2</v>
      </c>
      <c r="N8" s="4">
        <v>0.3216209412864528</v>
      </c>
      <c r="O8" s="4">
        <v>-0.20436045689704802</v>
      </c>
      <c r="P8" s="10">
        <f t="shared" si="2"/>
        <v>-0.18951506619081449</v>
      </c>
      <c r="Q8" s="4"/>
      <c r="R8" s="20">
        <v>0.21394775378720859</v>
      </c>
      <c r="S8" s="4">
        <v>-1.0894460831839351E-2</v>
      </c>
      <c r="T8" s="10">
        <f t="shared" si="3"/>
        <v>0.22484221461904794</v>
      </c>
      <c r="V8" s="21">
        <f t="shared" si="4"/>
        <v>0.1185461563802428</v>
      </c>
      <c r="W8" s="4">
        <v>-1.9424983683028599E-2</v>
      </c>
      <c r="X8" s="4">
        <v>7.7971140063271396E-2</v>
      </c>
      <c r="Y8" s="10">
        <v>0.06</v>
      </c>
    </row>
    <row r="9" spans="1:25" x14ac:dyDescent="0.35">
      <c r="A9" s="1" t="s">
        <v>21</v>
      </c>
      <c r="B9" s="20">
        <f t="shared" si="5"/>
        <v>-0.176367990321908</v>
      </c>
      <c r="C9" s="19"/>
      <c r="D9" s="20">
        <f t="shared" si="0"/>
        <v>-0.308423288928933</v>
      </c>
      <c r="E9" s="20">
        <v>-0.110103309128598</v>
      </c>
      <c r="F9" s="20">
        <v>-0.198319979800335</v>
      </c>
      <c r="G9" s="9">
        <v>-5.4230289427940059E-3</v>
      </c>
      <c r="H9" s="4">
        <v>-0.1</v>
      </c>
      <c r="I9" s="10">
        <f t="shared" si="1"/>
        <v>-4.6802801858039922E-3</v>
      </c>
      <c r="J9" s="19"/>
      <c r="K9" s="20">
        <f t="shared" si="6"/>
        <v>0.132055298607025</v>
      </c>
      <c r="L9" s="19"/>
      <c r="M9" s="20">
        <v>-5.473487044871421E-2</v>
      </c>
      <c r="N9" s="4">
        <v>0.29906124721673849</v>
      </c>
      <c r="O9" s="4">
        <v>-0.2023045526070619</v>
      </c>
      <c r="P9" s="10">
        <f t="shared" si="2"/>
        <v>-0.15149156505839081</v>
      </c>
      <c r="Q9" s="4"/>
      <c r="R9" s="20">
        <v>0.1914175652522048</v>
      </c>
      <c r="S9" s="4">
        <v>-5.0152783172485428E-2</v>
      </c>
      <c r="T9" s="10">
        <f t="shared" si="3"/>
        <v>0.24157034842469022</v>
      </c>
      <c r="V9" s="21">
        <f t="shared" si="4"/>
        <v>-4.6273961964655996E-3</v>
      </c>
      <c r="W9" s="4">
        <v>-1.2308444739355801E-2</v>
      </c>
      <c r="X9" s="4">
        <v>-5.2318951457109797E-2</v>
      </c>
      <c r="Y9" s="10">
        <v>0.06</v>
      </c>
    </row>
    <row r="10" spans="1:25" x14ac:dyDescent="0.35">
      <c r="A10" s="1" t="s">
        <v>22</v>
      </c>
      <c r="B10" s="20">
        <f t="shared" si="5"/>
        <v>-0.69680602701105099</v>
      </c>
      <c r="C10" s="19"/>
      <c r="D10" s="20">
        <f t="shared" si="0"/>
        <v>-0.30211702885189101</v>
      </c>
      <c r="E10" s="20">
        <v>-0.117417360335764</v>
      </c>
      <c r="F10" s="20">
        <v>-0.18469966851612701</v>
      </c>
      <c r="G10" s="9">
        <v>-7.6170005643930033E-3</v>
      </c>
      <c r="H10" s="4">
        <v>0</v>
      </c>
      <c r="I10" s="10">
        <f t="shared" si="1"/>
        <v>-0.109800359771371</v>
      </c>
      <c r="J10" s="19"/>
      <c r="K10" s="20">
        <f t="shared" si="6"/>
        <v>-0.39468899815916003</v>
      </c>
      <c r="L10" s="19"/>
      <c r="M10" s="20">
        <v>-0.29747080139353105</v>
      </c>
      <c r="N10" s="4">
        <v>0.43115865300694856</v>
      </c>
      <c r="O10" s="4">
        <v>-0.20077659302299497</v>
      </c>
      <c r="P10" s="10">
        <f t="shared" si="2"/>
        <v>-0.52785286137748466</v>
      </c>
      <c r="Q10" s="4"/>
      <c r="R10" s="20">
        <v>0.12148657206153171</v>
      </c>
      <c r="S10" s="4">
        <v>-7.9941586260018682E-2</v>
      </c>
      <c r="T10" s="10">
        <f t="shared" si="3"/>
        <v>0.20142815832155039</v>
      </c>
      <c r="V10" s="21">
        <f t="shared" si="4"/>
        <v>-0.21870476882716072</v>
      </c>
      <c r="W10" s="4">
        <v>-1.16901087426907E-2</v>
      </c>
      <c r="X10" s="4">
        <v>-0.26701466008447</v>
      </c>
      <c r="Y10" s="10">
        <v>0.06</v>
      </c>
    </row>
    <row r="11" spans="1:25" x14ac:dyDescent="0.35">
      <c r="A11" s="1" t="s">
        <v>23</v>
      </c>
      <c r="B11" s="20">
        <f t="shared" si="5"/>
        <v>-0.6761427016363929</v>
      </c>
      <c r="C11" s="19"/>
      <c r="D11" s="20">
        <f t="shared" si="0"/>
        <v>-0.27974484427210999</v>
      </c>
      <c r="E11" s="20">
        <v>-0.100473963438391</v>
      </c>
      <c r="F11" s="20">
        <v>-0.179270880833719</v>
      </c>
      <c r="G11" s="9">
        <v>-6.7506795661800012E-3</v>
      </c>
      <c r="H11" s="4">
        <v>0</v>
      </c>
      <c r="I11" s="10">
        <f t="shared" si="1"/>
        <v>-9.3723283872211002E-2</v>
      </c>
      <c r="J11" s="19"/>
      <c r="K11" s="20">
        <f t="shared" si="6"/>
        <v>-0.3963978573642829</v>
      </c>
      <c r="L11" s="19"/>
      <c r="M11" s="20">
        <v>-0.15050447813073498</v>
      </c>
      <c r="N11" s="4">
        <v>0.42057229001246055</v>
      </c>
      <c r="O11" s="4">
        <v>-0.1988075612610434</v>
      </c>
      <c r="P11" s="10">
        <f t="shared" si="2"/>
        <v>-0.37226920688215215</v>
      </c>
      <c r="Q11" s="4"/>
      <c r="R11" s="20">
        <v>6.7894569159412138E-2</v>
      </c>
      <c r="S11" s="4">
        <v>-7.7475668698171435E-2</v>
      </c>
      <c r="T11" s="10">
        <f t="shared" si="3"/>
        <v>0.14537023785758357</v>
      </c>
      <c r="V11" s="21">
        <f t="shared" si="4"/>
        <v>-0.31378794839296004</v>
      </c>
      <c r="W11" s="4">
        <v>-9.7729619468890395E-3</v>
      </c>
      <c r="X11" s="4">
        <v>-0.364014986446071</v>
      </c>
      <c r="Y11" s="10">
        <v>0.06</v>
      </c>
    </row>
    <row r="12" spans="1:25" x14ac:dyDescent="0.35">
      <c r="A12" s="1" t="s">
        <v>34</v>
      </c>
      <c r="B12" s="20">
        <f t="shared" si="5"/>
        <v>-0.56724195404666977</v>
      </c>
      <c r="D12" s="20">
        <f t="shared" si="0"/>
        <v>-0.29379355583161398</v>
      </c>
      <c r="E12" s="20">
        <v>-0.107299968256074</v>
      </c>
      <c r="F12" s="20">
        <v>-0.18649358757553999</v>
      </c>
      <c r="G12" s="9">
        <v>-7.0787390209069998E-3</v>
      </c>
      <c r="H12" s="4">
        <v>0</v>
      </c>
      <c r="I12" s="10">
        <f t="shared" si="1"/>
        <v>-0.10022122923516701</v>
      </c>
      <c r="J12" s="4"/>
      <c r="K12" s="20">
        <f t="shared" si="6"/>
        <v>-0.27344839821505584</v>
      </c>
      <c r="L12" s="4"/>
      <c r="M12" s="20">
        <v>8.7669055420339037E-2</v>
      </c>
      <c r="N12" s="9">
        <v>0.2843743138852422</v>
      </c>
      <c r="O12" s="4">
        <v>-2.5446333048755598E-2</v>
      </c>
      <c r="P12" s="10">
        <f t="shared" si="2"/>
        <v>-0.17125892541614757</v>
      </c>
      <c r="Q12" s="4"/>
      <c r="R12" s="20">
        <v>5.9049193345520057E-4</v>
      </c>
      <c r="S12" s="9">
        <v>-4.4101757410808622E-2</v>
      </c>
      <c r="T12" s="10">
        <f t="shared" si="3"/>
        <v>4.4692249344263822E-2</v>
      </c>
      <c r="V12" s="21">
        <f t="shared" si="4"/>
        <v>-0.36170794556885011</v>
      </c>
      <c r="W12" s="4">
        <v>2.4926045247925899E-2</v>
      </c>
      <c r="X12" s="4">
        <v>-0.38663399081677602</v>
      </c>
      <c r="Y12" s="10">
        <v>0</v>
      </c>
    </row>
    <row r="13" spans="1:25" x14ac:dyDescent="0.35">
      <c r="A13" s="1" t="s">
        <v>37</v>
      </c>
      <c r="B13" s="20">
        <f t="shared" si="5"/>
        <v>-0.64752771897790407</v>
      </c>
      <c r="C13" s="19"/>
      <c r="D13" s="20">
        <f t="shared" si="0"/>
        <v>-0.360184233091702</v>
      </c>
      <c r="E13" s="20">
        <v>-0.17718993146864301</v>
      </c>
      <c r="F13" s="20">
        <v>-0.18299430162305899</v>
      </c>
      <c r="G13" s="9">
        <v>-7.1354987061620079E-3</v>
      </c>
      <c r="H13" s="4">
        <v>0</v>
      </c>
      <c r="I13" s="10">
        <f t="shared" si="1"/>
        <v>-0.170054432762481</v>
      </c>
      <c r="K13" s="20">
        <f t="shared" si="6"/>
        <v>-0.28734348588620212</v>
      </c>
      <c r="L13" s="4"/>
      <c r="M13" s="20">
        <v>0.14029234230606402</v>
      </c>
      <c r="N13" s="4">
        <v>0.2592144614346274</v>
      </c>
      <c r="O13" s="4">
        <v>-4.0592387965526916E-3</v>
      </c>
      <c r="P13" s="10">
        <f>M13-N13-O13</f>
        <v>-0.11486288033201068</v>
      </c>
      <c r="Q13" s="4"/>
      <c r="R13" s="20">
        <v>-2.052929124197533E-2</v>
      </c>
      <c r="S13" s="9">
        <v>-3.4031980539965159E-2</v>
      </c>
      <c r="T13" s="10">
        <f>R13-S13</f>
        <v>1.3502689297989829E-2</v>
      </c>
      <c r="V13" s="21">
        <f>W13+X13+Y13</f>
        <v>-0.40710653695029081</v>
      </c>
      <c r="W13" s="4">
        <v>2.18379248528262E-2</v>
      </c>
      <c r="X13" s="4">
        <v>-0.42894446180311702</v>
      </c>
      <c r="Y13" s="10">
        <v>0</v>
      </c>
    </row>
    <row r="14" spans="1:25" x14ac:dyDescent="0.35">
      <c r="L14" s="4"/>
      <c r="N14" s="4"/>
      <c r="O14" s="4"/>
      <c r="P14" s="4"/>
      <c r="Q14" s="4"/>
      <c r="R14" s="4"/>
      <c r="S14" s="4"/>
      <c r="T14" s="4"/>
      <c r="U14" s="19"/>
    </row>
    <row r="15" spans="1:25" x14ac:dyDescent="0.35">
      <c r="A15" s="19"/>
      <c r="B15" s="23"/>
      <c r="D15" s="23"/>
      <c r="E15" s="23"/>
      <c r="F15" s="23"/>
      <c r="K15" s="23"/>
      <c r="L15" s="4"/>
      <c r="M15" s="23"/>
      <c r="O15" s="4"/>
      <c r="Q15" s="4"/>
      <c r="R15" s="23"/>
      <c r="S15" s="4"/>
      <c r="T15" s="4"/>
      <c r="U15" s="19"/>
      <c r="V15" s="22"/>
      <c r="W15" s="4"/>
      <c r="X15" s="4"/>
      <c r="Y15" s="4"/>
    </row>
    <row r="16" spans="1:25" x14ac:dyDescent="0.35">
      <c r="A16" s="19"/>
      <c r="B16" s="23"/>
      <c r="D16" s="23"/>
      <c r="E16" s="23"/>
      <c r="F16" s="23"/>
      <c r="G16" s="4"/>
      <c r="H16" s="4"/>
      <c r="I16" s="19"/>
      <c r="K16" s="23"/>
      <c r="M16" s="23"/>
      <c r="N16" s="4"/>
      <c r="P16" s="4"/>
      <c r="R16" s="23"/>
      <c r="S16" s="4"/>
      <c r="V16" s="22"/>
      <c r="W16" s="4"/>
      <c r="X16" s="4"/>
      <c r="Y16" s="4"/>
    </row>
    <row r="17" spans="1:25" x14ac:dyDescent="0.35">
      <c r="A17" s="19"/>
      <c r="B17" s="23"/>
      <c r="C17" s="19"/>
      <c r="D17" s="23"/>
      <c r="E17" s="23"/>
      <c r="F17" s="23"/>
      <c r="G17" s="4"/>
      <c r="H17" s="4"/>
      <c r="I17" s="19"/>
      <c r="K17" s="23"/>
      <c r="M17" s="23"/>
      <c r="R17" s="23"/>
      <c r="V17" s="22"/>
      <c r="W17" s="4"/>
      <c r="X17" s="4"/>
      <c r="Y17" s="4"/>
    </row>
    <row r="18" spans="1:25" x14ac:dyDescent="0.35">
      <c r="A18" s="19"/>
      <c r="B18" s="23"/>
      <c r="D18" s="23"/>
      <c r="E18" s="23"/>
      <c r="F18" s="23"/>
      <c r="G18" s="4"/>
      <c r="H18" s="4"/>
      <c r="I18" s="19"/>
      <c r="K18" s="23"/>
      <c r="M18" s="23"/>
      <c r="R18" s="23"/>
      <c r="V18" s="22"/>
      <c r="W18" s="4"/>
      <c r="X18" s="4"/>
      <c r="Y18" s="4"/>
    </row>
    <row r="19" spans="1:25" x14ac:dyDescent="0.35">
      <c r="A19" s="19"/>
      <c r="B19" s="23"/>
      <c r="D19" s="23"/>
      <c r="E19" s="23"/>
      <c r="F19" s="23"/>
      <c r="G19" s="4"/>
      <c r="H19" s="4"/>
      <c r="I19" s="19"/>
      <c r="K19" s="23"/>
      <c r="M19" s="23"/>
      <c r="R19" s="23"/>
      <c r="V19" s="22"/>
      <c r="W19" s="4"/>
      <c r="X19" s="4"/>
      <c r="Y19" s="4"/>
    </row>
    <row r="20" spans="1:25" x14ac:dyDescent="0.35">
      <c r="A20" s="19"/>
      <c r="B20" s="23"/>
      <c r="D20" s="23"/>
      <c r="E20" s="23"/>
      <c r="F20" s="23"/>
      <c r="G20" s="4"/>
      <c r="H20" s="4"/>
      <c r="I20" s="19"/>
      <c r="K20" s="23"/>
      <c r="M20" s="23"/>
      <c r="R20" s="23"/>
      <c r="V20" s="22"/>
      <c r="W20" s="4"/>
      <c r="X20" s="4"/>
      <c r="Y20" s="4"/>
    </row>
    <row r="21" spans="1:25" x14ac:dyDescent="0.35">
      <c r="A21" s="19"/>
      <c r="B21" s="23"/>
      <c r="D21" s="23"/>
      <c r="E21" s="23"/>
      <c r="F21" s="23"/>
      <c r="G21" s="4"/>
      <c r="H21" s="4"/>
      <c r="I21" s="19"/>
      <c r="K21" s="23"/>
      <c r="M21" s="23"/>
      <c r="R21" s="23"/>
      <c r="V21" s="22"/>
      <c r="W21" s="4"/>
      <c r="X21" s="4"/>
      <c r="Y21" s="4"/>
    </row>
    <row r="22" spans="1:25" x14ac:dyDescent="0.35">
      <c r="A22" s="19"/>
      <c r="B22" s="23"/>
      <c r="D22" s="23"/>
      <c r="E22" s="23"/>
      <c r="F22" s="23"/>
      <c r="G22" s="4"/>
      <c r="H22" s="4"/>
      <c r="I22" s="19"/>
      <c r="K22" s="23"/>
      <c r="M22" s="23"/>
      <c r="R22" s="23"/>
      <c r="V22" s="22"/>
      <c r="W22" s="4"/>
      <c r="X22" s="4"/>
      <c r="Y22" s="4"/>
    </row>
    <row r="23" spans="1:25" x14ac:dyDescent="0.35">
      <c r="A23" s="19"/>
      <c r="B23" s="23"/>
      <c r="D23" s="23"/>
      <c r="E23" s="23"/>
      <c r="F23" s="23"/>
      <c r="G23" s="4"/>
      <c r="H23" s="4"/>
      <c r="I23" s="19"/>
      <c r="K23" s="23"/>
      <c r="M23" s="23"/>
      <c r="R23" s="23"/>
      <c r="V23" s="22"/>
      <c r="W23" s="4"/>
      <c r="X23" s="4"/>
      <c r="Y23" s="4"/>
    </row>
    <row r="24" spans="1:25" x14ac:dyDescent="0.35">
      <c r="A24"/>
      <c r="E24"/>
      <c r="F24"/>
      <c r="G24" s="4"/>
      <c r="H24" s="4"/>
      <c r="I24" s="19"/>
      <c r="M24" s="23"/>
      <c r="R24"/>
    </row>
    <row r="25" spans="1:25" x14ac:dyDescent="0.35">
      <c r="E25" s="4"/>
      <c r="G25" s="4"/>
      <c r="H25" s="4"/>
      <c r="I25" s="19"/>
      <c r="M25" s="23"/>
      <c r="R25" s="23"/>
    </row>
    <row r="26" spans="1:25" x14ac:dyDescent="0.35">
      <c r="A26" s="19"/>
      <c r="B26" s="19"/>
      <c r="E26" s="19"/>
      <c r="F26" s="19"/>
      <c r="R26" s="19"/>
    </row>
    <row r="27" spans="1:25" x14ac:dyDescent="0.35">
      <c r="A27" s="19"/>
      <c r="B27" s="19"/>
      <c r="E27" s="19"/>
      <c r="F27" s="19"/>
      <c r="R27" s="19"/>
    </row>
    <row r="28" spans="1:25" x14ac:dyDescent="0.35">
      <c r="A28" s="19"/>
      <c r="B28" s="19"/>
      <c r="E28" s="19"/>
      <c r="F28" s="19"/>
      <c r="R28" s="19"/>
    </row>
    <row r="29" spans="1:25" x14ac:dyDescent="0.35">
      <c r="A29" s="19"/>
      <c r="B29" s="19"/>
      <c r="E29" s="19"/>
      <c r="F29" s="19"/>
      <c r="R29" s="19"/>
    </row>
    <row r="30" spans="1:25" x14ac:dyDescent="0.35">
      <c r="A30" s="19"/>
      <c r="B30" s="19"/>
      <c r="E30" s="19"/>
      <c r="F30" s="19"/>
      <c r="R30" s="19"/>
    </row>
    <row r="31" spans="1:25" x14ac:dyDescent="0.35">
      <c r="A31" s="19"/>
      <c r="B31" s="19"/>
      <c r="E31" s="19"/>
      <c r="F31" s="19"/>
      <c r="R31" s="19"/>
    </row>
    <row r="32" spans="1:25" x14ac:dyDescent="0.35">
      <c r="A32" s="19"/>
      <c r="B32" s="19"/>
      <c r="E32" s="19"/>
      <c r="F32" s="19"/>
      <c r="R32" s="19"/>
    </row>
    <row r="33" spans="1:18" x14ac:dyDescent="0.35">
      <c r="A33" s="19"/>
      <c r="B33" s="19"/>
      <c r="E33" s="19"/>
      <c r="F33" s="19"/>
      <c r="R33" s="19"/>
    </row>
    <row r="34" spans="1:18" x14ac:dyDescent="0.35">
      <c r="A34" s="19"/>
      <c r="B34" s="19"/>
      <c r="E34" s="19"/>
      <c r="F34" s="19"/>
      <c r="R34" s="19"/>
    </row>
    <row r="35" spans="1:18" x14ac:dyDescent="0.35">
      <c r="E35" s="19"/>
      <c r="R35" s="19"/>
    </row>
    <row r="36" spans="1:18" x14ac:dyDescent="0.35">
      <c r="R36" s="19"/>
    </row>
  </sheetData>
  <mergeCells count="8">
    <mergeCell ref="V2:Y2"/>
    <mergeCell ref="W3:Y3"/>
    <mergeCell ref="G3:I3"/>
    <mergeCell ref="N3:P3"/>
    <mergeCell ref="S3:T3"/>
    <mergeCell ref="D2:I2"/>
    <mergeCell ref="M2:P2"/>
    <mergeCell ref="R2:T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topLeftCell="A2" workbookViewId="0">
      <selection activeCell="D32" sqref="D31:D32"/>
    </sheetView>
  </sheetViews>
  <sheetFormatPr defaultRowHeight="15.5" x14ac:dyDescent="0.35"/>
  <cols>
    <col min="1" max="1" width="11.1796875" style="1" customWidth="1"/>
    <col min="2" max="2" width="8.7265625" style="1"/>
    <col min="3" max="3" width="10.81640625" style="1" customWidth="1"/>
    <col min="4" max="5" width="16.54296875" style="1" customWidth="1"/>
    <col min="6" max="6" width="8.7265625" style="1"/>
    <col min="7" max="7" width="14.54296875" style="1" customWidth="1"/>
    <col min="8" max="8" width="15.81640625" style="1" customWidth="1"/>
    <col min="9" max="9" width="12.1796875" style="1" customWidth="1"/>
    <col min="10" max="16384" width="8.7265625" style="1"/>
  </cols>
  <sheetData>
    <row r="1" spans="1:10" x14ac:dyDescent="0.35">
      <c r="A1" s="12" t="s">
        <v>24</v>
      </c>
      <c r="B1" s="12"/>
      <c r="C1" s="12"/>
      <c r="D1" s="13"/>
      <c r="E1" s="13"/>
      <c r="F1" s="13"/>
      <c r="G1" s="13"/>
      <c r="H1" s="13"/>
      <c r="I1" s="14"/>
      <c r="J1" s="13"/>
    </row>
    <row r="2" spans="1:10" x14ac:dyDescent="0.35">
      <c r="A2" s="12"/>
      <c r="B2" s="12"/>
      <c r="C2" s="12"/>
      <c r="D2" s="32" t="s">
        <v>29</v>
      </c>
      <c r="E2" s="32"/>
      <c r="F2" s="13"/>
      <c r="G2" s="13"/>
      <c r="H2" s="13"/>
      <c r="I2" s="14"/>
      <c r="J2" s="13"/>
    </row>
    <row r="3" spans="1:10" ht="31" x14ac:dyDescent="0.35">
      <c r="A3" s="3"/>
      <c r="B3" s="3" t="s">
        <v>1</v>
      </c>
      <c r="C3" s="5" t="s">
        <v>25</v>
      </c>
      <c r="D3" s="3" t="s">
        <v>30</v>
      </c>
      <c r="E3" s="3" t="s">
        <v>31</v>
      </c>
      <c r="F3" s="3" t="s">
        <v>26</v>
      </c>
      <c r="G3" s="3" t="s">
        <v>13</v>
      </c>
      <c r="H3" s="3" t="s">
        <v>32</v>
      </c>
      <c r="I3" s="3" t="s">
        <v>33</v>
      </c>
      <c r="J3" s="3"/>
    </row>
    <row r="4" spans="1:10" x14ac:dyDescent="0.35">
      <c r="A4" s="1" t="s">
        <v>17</v>
      </c>
      <c r="B4" s="4">
        <f t="shared" ref="B4:B12" si="0">C4+SUM(F4:I4)</f>
        <v>-1.237191912353804</v>
      </c>
      <c r="C4" s="4">
        <f t="shared" ref="C4:C10" si="1">D4+E4</f>
        <v>-0.29920837566205033</v>
      </c>
      <c r="D4" s="22">
        <f>'Table 1'!F5+'Table 1'!I5</f>
        <v>-0.45953533861842916</v>
      </c>
      <c r="E4" s="22">
        <f>'Table 1'!P5+'Table 1'!T5</f>
        <v>0.16032696295637883</v>
      </c>
      <c r="F4" s="4">
        <f>'Table 1'!G5+'Table 1'!N5+'Table 1'!S5+'Table 1'!Y5</f>
        <v>0.36808524426805239</v>
      </c>
      <c r="G4" s="4">
        <f>'Table 1'!O5</f>
        <v>-0.42420140513851551</v>
      </c>
      <c r="H4" s="4">
        <f>'Table 1'!W5+'Table 1'!X5</f>
        <v>0.1181326241787094</v>
      </c>
      <c r="I4" s="22">
        <f>'Table 1'!H5</f>
        <v>-1</v>
      </c>
      <c r="J4" s="4"/>
    </row>
    <row r="5" spans="1:10" x14ac:dyDescent="0.35">
      <c r="A5" s="1" t="s">
        <v>18</v>
      </c>
      <c r="B5" s="4">
        <f t="shared" si="0"/>
        <v>2.1266348577654473</v>
      </c>
      <c r="C5" s="4">
        <f t="shared" si="1"/>
        <v>-8.9711051260714159E-2</v>
      </c>
      <c r="D5" s="22">
        <f>'Table 1'!F6+'Table 1'!I6</f>
        <v>-6.5897974583619012E-2</v>
      </c>
      <c r="E5" s="22">
        <f>'Table 1'!P6+'Table 1'!T6</f>
        <v>-2.3813076677095146E-2</v>
      </c>
      <c r="F5" s="4">
        <f>'Table 1'!G6+'Table 1'!N6+'Table 1'!S6+'Table 1'!Y6</f>
        <v>0.8543330868818042</v>
      </c>
      <c r="G5" s="4">
        <f>'Table 1'!O6</f>
        <v>-0.23137167920261392</v>
      </c>
      <c r="H5" s="4">
        <f>'Table 1'!W6+'Table 1'!X6</f>
        <v>0.29338450134697092</v>
      </c>
      <c r="I5" s="22">
        <f>'Table 1'!H6</f>
        <v>1.3</v>
      </c>
      <c r="J5" s="4"/>
    </row>
    <row r="6" spans="1:10" x14ac:dyDescent="0.35">
      <c r="A6" s="1" t="s">
        <v>19</v>
      </c>
      <c r="B6" s="4">
        <f t="shared" si="0"/>
        <v>-0.20286381007217313</v>
      </c>
      <c r="C6" s="4">
        <f t="shared" si="1"/>
        <v>-0.82378941687829399</v>
      </c>
      <c r="D6" s="22">
        <f>'Table 1'!F7+'Table 1'!I7</f>
        <v>-0.61120043958778414</v>
      </c>
      <c r="E6" s="22">
        <f>'Table 1'!P7+'Table 1'!T7</f>
        <v>-0.2125889772905098</v>
      </c>
      <c r="F6" s="4">
        <f>'Table 1'!G7+'Table 1'!N7+'Table 1'!S7+'Table 1'!Y7</f>
        <v>0.69708893039662145</v>
      </c>
      <c r="G6" s="4">
        <f>'Table 1'!O7</f>
        <v>-0.20732206065029349</v>
      </c>
      <c r="H6" s="4">
        <f>'Table 1'!W7+'Table 1'!X7</f>
        <v>0.23115873705979281</v>
      </c>
      <c r="I6" s="22">
        <f>'Table 1'!H7</f>
        <v>-0.1</v>
      </c>
      <c r="J6" s="4"/>
    </row>
    <row r="7" spans="1:10" x14ac:dyDescent="0.35">
      <c r="A7" s="1" t="s">
        <v>20</v>
      </c>
      <c r="B7" s="4">
        <f t="shared" si="0"/>
        <v>-6.5325364658871315E-2</v>
      </c>
      <c r="C7" s="4">
        <f t="shared" si="1"/>
        <v>-0.25404689242478451</v>
      </c>
      <c r="D7" s="22">
        <f>'Table 1'!F8+'Table 1'!I8</f>
        <v>-0.28937404085301799</v>
      </c>
      <c r="E7" s="22">
        <f>'Table 1'!P8+'Table 1'!T8</f>
        <v>3.5327148428233451E-2</v>
      </c>
      <c r="F7" s="4">
        <f>'Table 1'!G8+'Table 1'!N8+'Table 1'!S8+'Table 1'!Y8</f>
        <v>0.43453582828271842</v>
      </c>
      <c r="G7" s="4">
        <f>'Table 1'!O8</f>
        <v>-0.20436045689704802</v>
      </c>
      <c r="H7" s="4">
        <f>'Table 1'!W8+'Table 1'!X8</f>
        <v>5.8546156380242798E-2</v>
      </c>
      <c r="I7" s="22">
        <f>'Table 1'!H8</f>
        <v>-0.1</v>
      </c>
      <c r="J7" s="4"/>
    </row>
    <row r="8" spans="1:10" x14ac:dyDescent="0.35">
      <c r="A8" s="1" t="s">
        <v>21</v>
      </c>
      <c r="B8" s="4">
        <f t="shared" si="0"/>
        <v>-0.176367990321908</v>
      </c>
      <c r="C8" s="4">
        <f t="shared" si="1"/>
        <v>-0.11292147661983959</v>
      </c>
      <c r="D8" s="22">
        <f>'Table 1'!F9+'Table 1'!I9</f>
        <v>-0.20300025998613899</v>
      </c>
      <c r="E8" s="22">
        <f>'Table 1'!P9+'Table 1'!T9</f>
        <v>9.0078783366299403E-2</v>
      </c>
      <c r="F8" s="4">
        <f>'Table 1'!G9+'Table 1'!N9+'Table 1'!S9+'Table 1'!Y9</f>
        <v>0.30348543510145909</v>
      </c>
      <c r="G8" s="4">
        <f>'Table 1'!O9</f>
        <v>-0.2023045526070619</v>
      </c>
      <c r="H8" s="4">
        <f>'Table 1'!W9+'Table 1'!X9</f>
        <v>-6.4627396196465597E-2</v>
      </c>
      <c r="I8" s="22">
        <f>'Table 1'!H9</f>
        <v>-0.1</v>
      </c>
      <c r="J8" s="4"/>
    </row>
    <row r="9" spans="1:10" x14ac:dyDescent="0.35">
      <c r="A9" s="1" t="s">
        <v>22</v>
      </c>
      <c r="B9" s="4">
        <f t="shared" si="0"/>
        <v>-0.6968060270110511</v>
      </c>
      <c r="C9" s="4">
        <f t="shared" si="1"/>
        <v>-0.62092473134343229</v>
      </c>
      <c r="D9" s="22">
        <f>'Table 1'!F10+'Table 1'!I10</f>
        <v>-0.29450002828749799</v>
      </c>
      <c r="E9" s="22">
        <f>'Table 1'!P10+'Table 1'!T10</f>
        <v>-0.3264247030559343</v>
      </c>
      <c r="F9" s="4">
        <f>'Table 1'!G10+'Table 1'!N10+'Table 1'!S10+'Table 1'!Y10</f>
        <v>0.40360006618253685</v>
      </c>
      <c r="G9" s="4">
        <f>'Table 1'!O10</f>
        <v>-0.20077659302299497</v>
      </c>
      <c r="H9" s="4">
        <f>'Table 1'!W10+'Table 1'!X10</f>
        <v>-0.27870476882716072</v>
      </c>
      <c r="I9" s="22">
        <f>'Table 1'!H10</f>
        <v>0</v>
      </c>
      <c r="J9" s="4"/>
    </row>
    <row r="10" spans="1:10" x14ac:dyDescent="0.35">
      <c r="A10" s="1" t="s">
        <v>23</v>
      </c>
      <c r="B10" s="4">
        <f t="shared" si="0"/>
        <v>-0.67614270163639301</v>
      </c>
      <c r="C10" s="4">
        <f t="shared" si="1"/>
        <v>-0.4998931337304986</v>
      </c>
      <c r="D10" s="22">
        <f>'Table 1'!F11+'Table 1'!I11</f>
        <v>-0.27299416470593002</v>
      </c>
      <c r="E10" s="22">
        <f>'Table 1'!P11+'Table 1'!T11</f>
        <v>-0.22689896902456858</v>
      </c>
      <c r="F10" s="4">
        <f>'Table 1'!G11+'Table 1'!N11+'Table 1'!S11+'Table 1'!Y11</f>
        <v>0.39634594174810905</v>
      </c>
      <c r="G10" s="4">
        <f>'Table 1'!O11</f>
        <v>-0.1988075612610434</v>
      </c>
      <c r="H10" s="4">
        <f>'Table 1'!W11+'Table 1'!X11</f>
        <v>-0.37378794839296003</v>
      </c>
      <c r="I10" s="22">
        <f>'Table 1'!H11</f>
        <v>0</v>
      </c>
      <c r="J10" s="4"/>
    </row>
    <row r="11" spans="1:10" x14ac:dyDescent="0.35">
      <c r="A11" s="1" t="s">
        <v>34</v>
      </c>
      <c r="B11" s="4">
        <f t="shared" si="0"/>
        <v>-0.56724195404666988</v>
      </c>
      <c r="C11" s="4">
        <f t="shared" ref="C11" si="2">D11+E11</f>
        <v>-0.41328149288259075</v>
      </c>
      <c r="D11" s="22">
        <f>'Table 1'!F12+'Table 1'!I12</f>
        <v>-0.28671481681070698</v>
      </c>
      <c r="E11" s="22">
        <f>'Table 1'!P12+'Table 1'!T12</f>
        <v>-0.12656667607188374</v>
      </c>
      <c r="F11" s="4">
        <f>'Table 1'!G12+'Table 1'!N12+'Table 1'!S12+'Table 1'!Y12</f>
        <v>0.23319381745352658</v>
      </c>
      <c r="G11" s="4">
        <f>'Table 1'!O12</f>
        <v>-2.5446333048755598E-2</v>
      </c>
      <c r="H11" s="4">
        <f>'Table 1'!W12+'Table 1'!X12</f>
        <v>-0.36170794556885011</v>
      </c>
      <c r="I11" s="22">
        <f>'Table 1'!H12</f>
        <v>0</v>
      </c>
    </row>
    <row r="12" spans="1:10" x14ac:dyDescent="0.35">
      <c r="A12" s="1" t="s">
        <v>37</v>
      </c>
      <c r="B12" s="4">
        <f t="shared" si="0"/>
        <v>-0.64752771897790407</v>
      </c>
      <c r="C12" s="4">
        <f>D12+E12</f>
        <v>-0.45440892541956079</v>
      </c>
      <c r="D12" s="22">
        <f>'Table 1'!F13+'Table 1'!I13</f>
        <v>-0.35304873438553996</v>
      </c>
      <c r="E12" s="22">
        <f>'Table 1'!P13+'Table 1'!T13</f>
        <v>-0.10136019103402086</v>
      </c>
      <c r="F12" s="4">
        <f>'Table 1'!G13+'Table 1'!N13+'Table 1'!S13+'Table 1'!Y13</f>
        <v>0.21804698218850027</v>
      </c>
      <c r="G12" s="4">
        <f>'Table 1'!O13</f>
        <v>-4.0592387965526916E-3</v>
      </c>
      <c r="H12" s="4">
        <f>'Table 1'!W13+'Table 1'!X13</f>
        <v>-0.40710653695029081</v>
      </c>
      <c r="I12" s="22">
        <f>'Table 1'!H13</f>
        <v>0</v>
      </c>
    </row>
  </sheetData>
  <mergeCells count="1">
    <mergeCell ref="D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2BE-C7BE-4DCC-A6FD-B027AABD9B07}">
  <dimension ref="A1:Y15"/>
  <sheetViews>
    <sheetView zoomScaleNormal="100" workbookViewId="0">
      <selection activeCell="L10" sqref="L10"/>
    </sheetView>
  </sheetViews>
  <sheetFormatPr defaultRowHeight="15.5" x14ac:dyDescent="0.35"/>
  <cols>
    <col min="1" max="1" width="8.453125" style="1" bestFit="1" customWidth="1"/>
    <col min="2" max="2" width="8.7265625" style="1"/>
    <col min="3" max="3" width="2.54296875" style="1" customWidth="1"/>
    <col min="4" max="4" width="10.1796875" style="1" bestFit="1" customWidth="1"/>
    <col min="5" max="5" width="7.54296875" style="1" bestFit="1" customWidth="1"/>
    <col min="6" max="6" width="9.36328125" style="1" bestFit="1" customWidth="1"/>
    <col min="7" max="7" width="9.90625" style="1" bestFit="1" customWidth="1"/>
    <col min="8" max="8" width="15.6328125" style="1" customWidth="1"/>
    <col min="9" max="9" width="9.90625" style="1" bestFit="1" customWidth="1"/>
    <col min="10" max="10" width="2.54296875" style="1" customWidth="1"/>
    <col min="11" max="11" width="19.453125" style="1" customWidth="1"/>
    <col min="12" max="12" width="2.54296875" style="1" customWidth="1"/>
    <col min="13" max="13" width="6" style="1" bestFit="1" customWidth="1"/>
    <col min="14" max="14" width="7.36328125" style="1" bestFit="1" customWidth="1"/>
    <col min="15" max="15" width="8.81640625" style="1" customWidth="1"/>
    <col min="16" max="16" width="8.36328125" style="1" customWidth="1"/>
    <col min="17" max="17" width="2.54296875" style="1" customWidth="1"/>
    <col min="18" max="18" width="5.6328125" style="1" bestFit="1" customWidth="1"/>
    <col min="19" max="19" width="14.81640625" style="1" customWidth="1"/>
    <col min="20" max="20" width="13.81640625" style="1" customWidth="1"/>
    <col min="21" max="21" width="2.54296875" style="1" customWidth="1"/>
    <col min="22" max="22" width="13.1796875" style="1" customWidth="1"/>
    <col min="23" max="23" width="10.1796875" style="1" customWidth="1"/>
    <col min="24" max="24" width="14.453125" style="1" customWidth="1"/>
    <col min="25" max="25" width="11.7265625" style="1" customWidth="1"/>
    <col min="26" max="16384" width="8.7265625" style="1"/>
  </cols>
  <sheetData>
    <row r="1" spans="1:25" x14ac:dyDescent="0.35">
      <c r="A1" s="12" t="s">
        <v>35</v>
      </c>
      <c r="B1" s="12"/>
      <c r="C1" s="12"/>
      <c r="D1" s="12"/>
      <c r="E1" s="12"/>
    </row>
    <row r="2" spans="1:25" s="24" customFormat="1" ht="62" x14ac:dyDescent="0.35">
      <c r="B2" s="18" t="s">
        <v>1</v>
      </c>
      <c r="D2" s="30" t="s">
        <v>2</v>
      </c>
      <c r="E2" s="30"/>
      <c r="F2" s="30"/>
      <c r="G2" s="30"/>
      <c r="H2" s="30"/>
      <c r="I2" s="30"/>
      <c r="K2" s="18" t="s">
        <v>3</v>
      </c>
      <c r="M2" s="30" t="s">
        <v>4</v>
      </c>
      <c r="N2" s="30"/>
      <c r="O2" s="30"/>
      <c r="P2" s="30"/>
      <c r="Q2" s="18"/>
      <c r="R2" s="30" t="s">
        <v>5</v>
      </c>
      <c r="S2" s="30"/>
      <c r="T2" s="30"/>
      <c r="V2" s="27" t="s">
        <v>6</v>
      </c>
      <c r="W2" s="27"/>
      <c r="X2" s="27"/>
      <c r="Y2" s="27"/>
    </row>
    <row r="3" spans="1:25" s="24" customFormat="1" x14ac:dyDescent="0.35">
      <c r="D3" s="25" t="s">
        <v>1</v>
      </c>
      <c r="G3" s="27" t="s">
        <v>7</v>
      </c>
      <c r="H3" s="27"/>
      <c r="I3" s="27"/>
      <c r="M3" s="18" t="s">
        <v>1</v>
      </c>
      <c r="N3" s="27" t="s">
        <v>8</v>
      </c>
      <c r="O3" s="27"/>
      <c r="P3" s="27"/>
      <c r="Q3" s="26"/>
      <c r="R3" s="18" t="s">
        <v>1</v>
      </c>
      <c r="S3" s="33" t="s">
        <v>9</v>
      </c>
      <c r="T3" s="33"/>
      <c r="V3" s="18" t="s">
        <v>1</v>
      </c>
      <c r="W3" s="33" t="s">
        <v>10</v>
      </c>
      <c r="X3" s="33"/>
      <c r="Y3" s="33"/>
    </row>
    <row r="4" spans="1:25" s="3" customFormat="1" ht="46.5" x14ac:dyDescent="0.35">
      <c r="E4" s="11" t="s">
        <v>11</v>
      </c>
      <c r="F4" s="3" t="s">
        <v>12</v>
      </c>
      <c r="G4" s="3" t="s">
        <v>26</v>
      </c>
      <c r="H4" s="3" t="s">
        <v>39</v>
      </c>
      <c r="I4" s="3" t="s">
        <v>38</v>
      </c>
      <c r="M4" s="6"/>
      <c r="N4" s="3" t="s">
        <v>26</v>
      </c>
      <c r="O4" s="3" t="s">
        <v>13</v>
      </c>
      <c r="P4" s="3" t="s">
        <v>38</v>
      </c>
      <c r="S4" s="3" t="s">
        <v>26</v>
      </c>
      <c r="T4" s="3" t="s">
        <v>38</v>
      </c>
      <c r="W4" s="3" t="s">
        <v>14</v>
      </c>
      <c r="X4" s="3" t="s">
        <v>15</v>
      </c>
      <c r="Y4" s="3" t="s">
        <v>16</v>
      </c>
    </row>
    <row r="5" spans="1:25" x14ac:dyDescent="0.35">
      <c r="A5" s="1" t="s">
        <v>17</v>
      </c>
      <c r="B5" s="20">
        <v>-0.20558222436869608</v>
      </c>
      <c r="C5" s="20"/>
      <c r="D5" s="20">
        <v>-0.12702651699099002</v>
      </c>
      <c r="E5" s="20">
        <v>-7.6697040918101145E-3</v>
      </c>
      <c r="F5" s="20">
        <v>-0.1193568128991799</v>
      </c>
      <c r="G5" s="20">
        <v>0</v>
      </c>
      <c r="H5" s="20">
        <v>0</v>
      </c>
      <c r="I5" s="10">
        <v>-7.6697040918101145E-3</v>
      </c>
      <c r="J5" s="20"/>
      <c r="K5" s="20">
        <v>-7.8555707377706063E-2</v>
      </c>
      <c r="L5" s="20"/>
      <c r="M5" s="20">
        <v>-3.8823737326841024E-2</v>
      </c>
      <c r="N5" s="20">
        <v>0</v>
      </c>
      <c r="O5" s="20">
        <v>0</v>
      </c>
      <c r="P5" s="10">
        <v>-3.8823737326841024E-2</v>
      </c>
      <c r="Q5" s="20"/>
      <c r="R5" s="20">
        <v>-3.9584277547524249E-2</v>
      </c>
      <c r="S5" s="20">
        <v>0</v>
      </c>
      <c r="T5" s="10">
        <v>-3.9584277547524249E-2</v>
      </c>
      <c r="U5" s="20"/>
      <c r="V5" s="21">
        <v>-1.4769250334078707E-4</v>
      </c>
      <c r="W5" s="20">
        <v>2.6769944120020109E-4</v>
      </c>
      <c r="X5" s="20">
        <v>-4.1539194454098816E-4</v>
      </c>
      <c r="Y5" s="20">
        <v>0</v>
      </c>
    </row>
    <row r="6" spans="1:25" x14ac:dyDescent="0.35">
      <c r="A6" s="1" t="s">
        <v>18</v>
      </c>
      <c r="B6" s="20">
        <v>9.3813545829979028E-2</v>
      </c>
      <c r="C6" s="20"/>
      <c r="D6" s="20">
        <v>0.23038447207099907</v>
      </c>
      <c r="E6" s="20">
        <v>0.23037891785822007</v>
      </c>
      <c r="F6" s="20">
        <v>5.5542127790075835E-6</v>
      </c>
      <c r="G6" s="20">
        <v>0</v>
      </c>
      <c r="H6" s="20">
        <v>0</v>
      </c>
      <c r="I6" s="10">
        <v>0.23037891785822007</v>
      </c>
      <c r="J6" s="20"/>
      <c r="K6" s="20">
        <v>-0.13657092624102005</v>
      </c>
      <c r="L6" s="20"/>
      <c r="M6" s="20">
        <v>-2.9820702147500544E-3</v>
      </c>
      <c r="N6" s="20">
        <v>0</v>
      </c>
      <c r="O6" s="20">
        <v>0</v>
      </c>
      <c r="P6" s="10">
        <v>-2.9820702147500544E-3</v>
      </c>
      <c r="Q6" s="20"/>
      <c r="R6" s="20">
        <v>-0.1343163142528388</v>
      </c>
      <c r="S6" s="20">
        <v>0</v>
      </c>
      <c r="T6" s="10">
        <v>-0.1343163142528388</v>
      </c>
      <c r="U6" s="20"/>
      <c r="V6" s="21">
        <v>7.2745822656880219E-4</v>
      </c>
      <c r="W6" s="20">
        <v>2.5063644431979823E-4</v>
      </c>
      <c r="X6" s="20">
        <v>4.7682178224900396E-4</v>
      </c>
      <c r="Y6" s="20">
        <v>0</v>
      </c>
    </row>
    <row r="7" spans="1:25" x14ac:dyDescent="0.35">
      <c r="A7" s="1" t="s">
        <v>19</v>
      </c>
      <c r="B7" s="20">
        <v>-3.95769950572121E-2</v>
      </c>
      <c r="C7" s="20"/>
      <c r="D7" s="20">
        <v>0.11671095216651495</v>
      </c>
      <c r="E7" s="20">
        <v>0.11670576647393494</v>
      </c>
      <c r="F7" s="20">
        <v>5.1856925800120024E-6</v>
      </c>
      <c r="G7" s="20">
        <v>0</v>
      </c>
      <c r="H7" s="20">
        <v>0</v>
      </c>
      <c r="I7" s="10">
        <v>0.11670576647393494</v>
      </c>
      <c r="J7" s="20"/>
      <c r="K7" s="20">
        <v>-0.15628794722372705</v>
      </c>
      <c r="L7" s="20"/>
      <c r="M7" s="20">
        <v>-1.7871403251830675E-3</v>
      </c>
      <c r="N7" s="20">
        <v>0</v>
      </c>
      <c r="O7" s="20">
        <v>0</v>
      </c>
      <c r="P7" s="10">
        <v>-1.7871403251830675E-3</v>
      </c>
      <c r="Q7" s="20"/>
      <c r="R7" s="20">
        <v>-0.15516933376844483</v>
      </c>
      <c r="S7" s="20">
        <v>0</v>
      </c>
      <c r="T7" s="10">
        <v>-0.15516933376844483</v>
      </c>
      <c r="U7" s="20"/>
      <c r="V7" s="21">
        <v>6.6852686990084495E-4</v>
      </c>
      <c r="W7" s="20">
        <v>2.8839965117380059E-4</v>
      </c>
      <c r="X7" s="20">
        <v>3.8012721872704436E-4</v>
      </c>
      <c r="Y7" s="20">
        <v>0</v>
      </c>
    </row>
    <row r="8" spans="1:25" x14ac:dyDescent="0.35">
      <c r="A8" s="1" t="s">
        <v>20</v>
      </c>
      <c r="B8" s="20">
        <v>-6.5217928389164931E-2</v>
      </c>
      <c r="C8" s="20"/>
      <c r="D8" s="20">
        <v>0.12082767330879599</v>
      </c>
      <c r="E8" s="20">
        <v>0.12082252119067999</v>
      </c>
      <c r="F8" s="20">
        <v>5.1521181159974727E-6</v>
      </c>
      <c r="G8" s="20">
        <v>0</v>
      </c>
      <c r="H8" s="20">
        <v>0</v>
      </c>
      <c r="I8" s="10">
        <v>0.12082252119067999</v>
      </c>
      <c r="J8" s="20"/>
      <c r="K8" s="20">
        <v>-0.18604560169796092</v>
      </c>
      <c r="L8" s="20"/>
      <c r="M8" s="20">
        <v>-1.1077193214643698E-2</v>
      </c>
      <c r="N8" s="20">
        <v>0</v>
      </c>
      <c r="O8" s="20">
        <v>0</v>
      </c>
      <c r="P8" s="10">
        <v>-1.1077193214643698E-2</v>
      </c>
      <c r="Q8" s="20"/>
      <c r="R8" s="20">
        <v>-0.1744628226961667</v>
      </c>
      <c r="S8" s="20">
        <v>0</v>
      </c>
      <c r="T8" s="10">
        <v>-0.1744628226961667</v>
      </c>
      <c r="U8" s="20"/>
      <c r="V8" s="21">
        <v>-5.0558578715050387E-4</v>
      </c>
      <c r="W8" s="20">
        <v>-6.2341709431429707E-4</v>
      </c>
      <c r="X8" s="20">
        <v>1.178313071637932E-4</v>
      </c>
      <c r="Y8" s="20">
        <v>0</v>
      </c>
    </row>
    <row r="9" spans="1:25" x14ac:dyDescent="0.35">
      <c r="A9" s="1" t="s">
        <v>21</v>
      </c>
      <c r="B9" s="20">
        <v>-0.163913291136557</v>
      </c>
      <c r="C9" s="20"/>
      <c r="D9" s="20">
        <v>-2.027941357265986E-3</v>
      </c>
      <c r="E9" s="20">
        <v>-2.0337866279799971E-3</v>
      </c>
      <c r="F9" s="20">
        <v>5.845270714011086E-6</v>
      </c>
      <c r="G9" s="20">
        <v>0</v>
      </c>
      <c r="H9" s="20">
        <v>0</v>
      </c>
      <c r="I9" s="10">
        <v>-2.0337866279799971E-3</v>
      </c>
      <c r="J9" s="20"/>
      <c r="K9" s="20">
        <v>-0.161885349779291</v>
      </c>
      <c r="L9" s="20"/>
      <c r="M9" s="20">
        <v>-1.0969808806163807E-2</v>
      </c>
      <c r="N9" s="20">
        <v>0</v>
      </c>
      <c r="O9" s="20">
        <v>0</v>
      </c>
      <c r="P9" s="10">
        <v>-1.0969808806163807E-2</v>
      </c>
      <c r="Q9" s="20"/>
      <c r="R9" s="20">
        <v>-0.15032352230008081</v>
      </c>
      <c r="S9" s="20">
        <v>0</v>
      </c>
      <c r="T9" s="10">
        <v>-0.15032352230008081</v>
      </c>
      <c r="U9" s="20"/>
      <c r="V9" s="21">
        <v>-5.9201867304640131E-4</v>
      </c>
      <c r="W9" s="20">
        <v>-5.1292107230520127E-4</v>
      </c>
      <c r="X9" s="20">
        <v>-7.9097600741200036E-5</v>
      </c>
      <c r="Y9" s="20">
        <v>0</v>
      </c>
    </row>
    <row r="10" spans="1:25" x14ac:dyDescent="0.35">
      <c r="A10" s="1" t="s">
        <v>22</v>
      </c>
      <c r="B10" s="20">
        <v>-8.644732790485711E-2</v>
      </c>
      <c r="C10" s="20"/>
      <c r="D10" s="20">
        <v>-2.1634451853980025E-3</v>
      </c>
      <c r="E10" s="20">
        <v>-2.1688890119069965E-3</v>
      </c>
      <c r="F10" s="20">
        <v>5.4438265089939986E-6</v>
      </c>
      <c r="G10" s="20">
        <v>0</v>
      </c>
      <c r="H10" s="20">
        <v>0</v>
      </c>
      <c r="I10" s="10">
        <v>-2.1688890119069965E-3</v>
      </c>
      <c r="J10" s="20"/>
      <c r="K10" s="20">
        <v>-8.4283882719459108E-2</v>
      </c>
      <c r="L10" s="20"/>
      <c r="M10" s="20">
        <v>-9.8758032371201177E-3</v>
      </c>
      <c r="N10" s="20">
        <v>0</v>
      </c>
      <c r="O10" s="20">
        <v>0</v>
      </c>
      <c r="P10" s="10">
        <v>-9.8758032371201177E-3</v>
      </c>
      <c r="Q10" s="20"/>
      <c r="R10" s="20">
        <v>-7.3505231640658003E-2</v>
      </c>
      <c r="S10" s="20">
        <v>0</v>
      </c>
      <c r="T10" s="10">
        <v>-7.3505231640658003E-2</v>
      </c>
      <c r="U10" s="20"/>
      <c r="V10" s="21">
        <v>-9.0284784168098015E-4</v>
      </c>
      <c r="W10" s="20">
        <v>-4.9889289067499981E-4</v>
      </c>
      <c r="X10" s="20">
        <v>-4.0395495100598033E-4</v>
      </c>
      <c r="Y10" s="20">
        <v>0</v>
      </c>
    </row>
    <row r="11" spans="1:25" x14ac:dyDescent="0.35">
      <c r="A11" s="1" t="s">
        <v>23</v>
      </c>
      <c r="B11" s="20">
        <v>-7.6777605173086239E-2</v>
      </c>
      <c r="C11" s="20"/>
      <c r="D11" s="20">
        <v>-1.85063318244931E-3</v>
      </c>
      <c r="E11" s="20">
        <v>-1.855917001209309E-3</v>
      </c>
      <c r="F11" s="20">
        <v>5.2838187599990594E-6</v>
      </c>
      <c r="G11" s="20">
        <v>0</v>
      </c>
      <c r="H11" s="20">
        <v>0</v>
      </c>
      <c r="I11" s="10">
        <v>-1.855917001209309E-3</v>
      </c>
      <c r="J11" s="20"/>
      <c r="K11" s="20">
        <v>-7.4926971990636929E-2</v>
      </c>
      <c r="L11" s="20"/>
      <c r="M11" s="20">
        <v>-9.6229005800660405E-3</v>
      </c>
      <c r="N11" s="20">
        <v>0</v>
      </c>
      <c r="O11" s="20">
        <v>0</v>
      </c>
      <c r="P11" s="10">
        <v>-9.6229005800660405E-3</v>
      </c>
      <c r="Q11" s="20"/>
      <c r="R11" s="20">
        <v>-6.4249197492632443E-2</v>
      </c>
      <c r="S11" s="20">
        <v>0</v>
      </c>
      <c r="T11" s="10">
        <v>-6.4249197492632443E-2</v>
      </c>
      <c r="U11" s="20"/>
      <c r="V11" s="21">
        <v>-1.0548739179384488E-3</v>
      </c>
      <c r="W11" s="20">
        <v>-5.0400225756746034E-4</v>
      </c>
      <c r="X11" s="20">
        <v>-5.5087166037098845E-4</v>
      </c>
      <c r="Y11" s="20">
        <v>0</v>
      </c>
    </row>
    <row r="12" spans="1:25" x14ac:dyDescent="0.35">
      <c r="A12" s="1" t="s">
        <v>34</v>
      </c>
      <c r="B12" s="20">
        <v>-5.0012790220288074E-2</v>
      </c>
      <c r="C12" s="20"/>
      <c r="D12" s="20">
        <v>-1.9765076766939949E-3</v>
      </c>
      <c r="E12" s="20">
        <v>-1.9820043770620022E-3</v>
      </c>
      <c r="F12" s="20">
        <v>5.4967003680073123E-6</v>
      </c>
      <c r="G12" s="20">
        <v>0</v>
      </c>
      <c r="H12" s="20">
        <v>0</v>
      </c>
      <c r="I12" s="10">
        <v>-1.9820043770620022E-3</v>
      </c>
      <c r="J12" s="20"/>
      <c r="K12" s="20">
        <v>-4.8036282543594079E-2</v>
      </c>
      <c r="L12" s="20"/>
      <c r="M12" s="20">
        <v>7.6656748531470087E-3</v>
      </c>
      <c r="N12" s="20">
        <v>0</v>
      </c>
      <c r="O12" s="20">
        <v>0</v>
      </c>
      <c r="P12" s="10">
        <v>7.6656748531470087E-3</v>
      </c>
      <c r="Q12" s="20"/>
      <c r="R12" s="20">
        <v>-5.4865641903259793E-2</v>
      </c>
      <c r="S12" s="20">
        <v>0</v>
      </c>
      <c r="T12" s="10">
        <v>-5.4865641903259793E-2</v>
      </c>
      <c r="U12" s="20"/>
      <c r="V12" s="21">
        <v>-8.3631549348129469E-4</v>
      </c>
      <c r="W12" s="20">
        <v>-2.5117299823729927E-4</v>
      </c>
      <c r="X12" s="20">
        <v>-5.8514249524399542E-4</v>
      </c>
      <c r="Y12" s="20">
        <v>0</v>
      </c>
    </row>
    <row r="13" spans="1:25" x14ac:dyDescent="0.35">
      <c r="A13" s="1" t="s">
        <v>37</v>
      </c>
      <c r="B13" s="20">
        <v>-3.3023140519099024E-3</v>
      </c>
      <c r="C13" s="20"/>
      <c r="D13" s="20">
        <v>-3.2675917462179904E-3</v>
      </c>
      <c r="E13" s="20">
        <v>-3.2729853088500072E-3</v>
      </c>
      <c r="F13" s="20">
        <v>5.3935626320167351E-6</v>
      </c>
      <c r="G13" s="20">
        <v>0</v>
      </c>
      <c r="H13" s="20">
        <v>0</v>
      </c>
      <c r="I13" s="10">
        <v>-3.2729853088500072E-3</v>
      </c>
      <c r="J13" s="20"/>
      <c r="K13" s="20">
        <v>-3.4722305691911939E-5</v>
      </c>
      <c r="L13" s="20"/>
      <c r="M13" s="20">
        <v>8.863929186571029E-3</v>
      </c>
      <c r="N13" s="20">
        <v>0</v>
      </c>
      <c r="O13" s="20">
        <v>0</v>
      </c>
      <c r="P13" s="10">
        <v>8.863929186571029E-3</v>
      </c>
      <c r="Q13" s="20"/>
      <c r="R13" s="20">
        <v>-8.1357174262378391E-3</v>
      </c>
      <c r="S13" s="20">
        <v>0</v>
      </c>
      <c r="T13" s="10">
        <v>-8.1357174262378391E-3</v>
      </c>
      <c r="U13" s="20"/>
      <c r="V13" s="21">
        <v>-7.6293406602510189E-4</v>
      </c>
      <c r="W13" s="20">
        <v>-1.1367049907810151E-4</v>
      </c>
      <c r="X13" s="20">
        <v>-6.4926356694700038E-4</v>
      </c>
      <c r="Y13" s="20">
        <v>0</v>
      </c>
    </row>
    <row r="14" spans="1:25" x14ac:dyDescent="0.35">
      <c r="D14" s="4"/>
      <c r="M14" s="4"/>
      <c r="S14" s="4"/>
    </row>
    <row r="15" spans="1:25" x14ac:dyDescent="0.35">
      <c r="C15" s="19"/>
      <c r="D15" s="19"/>
    </row>
  </sheetData>
  <mergeCells count="8">
    <mergeCell ref="G3:I3"/>
    <mergeCell ref="N3:P3"/>
    <mergeCell ref="S3:T3"/>
    <mergeCell ref="W3:Y3"/>
    <mergeCell ref="D2:I2"/>
    <mergeCell ref="M2:P2"/>
    <mergeCell ref="R2:T2"/>
    <mergeCell ref="V2:Y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3FCB-A3CC-430A-8FCE-F13A4115C50F}">
  <dimension ref="A1:J12"/>
  <sheetViews>
    <sheetView workbookViewId="0">
      <selection activeCell="A14" sqref="A14"/>
    </sheetView>
  </sheetViews>
  <sheetFormatPr defaultRowHeight="14.5" x14ac:dyDescent="0.35"/>
  <cols>
    <col min="1" max="1" width="14.81640625" customWidth="1"/>
    <col min="3" max="3" width="12.453125" customWidth="1"/>
    <col min="4" max="5" width="16.54296875" customWidth="1"/>
    <col min="7" max="7" width="14.54296875" customWidth="1"/>
    <col min="8" max="8" width="15.81640625" customWidth="1"/>
    <col min="9" max="9" width="13.26953125" customWidth="1"/>
  </cols>
  <sheetData>
    <row r="1" spans="1:10" ht="15.5" x14ac:dyDescent="0.35">
      <c r="A1" s="34" t="s">
        <v>36</v>
      </c>
      <c r="B1" s="34"/>
      <c r="C1" s="34"/>
      <c r="D1" s="34"/>
      <c r="E1" s="34"/>
      <c r="F1" s="13"/>
      <c r="G1" s="13"/>
      <c r="H1" s="13"/>
      <c r="I1" s="14"/>
      <c r="J1" s="13"/>
    </row>
    <row r="2" spans="1:10" ht="28.5" customHeight="1" x14ac:dyDescent="0.35">
      <c r="A2" s="12"/>
      <c r="B2" s="12"/>
      <c r="C2" s="12"/>
      <c r="D2" s="32" t="s">
        <v>29</v>
      </c>
      <c r="E2" s="32"/>
      <c r="F2" s="13"/>
      <c r="G2" s="13"/>
      <c r="H2" s="13"/>
      <c r="I2" s="14"/>
      <c r="J2" s="13"/>
    </row>
    <row r="3" spans="1:10" ht="31" x14ac:dyDescent="0.35">
      <c r="A3" s="3"/>
      <c r="B3" s="3" t="s">
        <v>1</v>
      </c>
      <c r="C3" s="5" t="s">
        <v>25</v>
      </c>
      <c r="D3" s="3" t="s">
        <v>30</v>
      </c>
      <c r="E3" s="3" t="s">
        <v>31</v>
      </c>
      <c r="F3" s="3" t="s">
        <v>26</v>
      </c>
      <c r="G3" s="3" t="s">
        <v>13</v>
      </c>
      <c r="H3" s="3" t="s">
        <v>32</v>
      </c>
      <c r="I3" s="3" t="s">
        <v>33</v>
      </c>
    </row>
    <row r="4" spans="1:10" ht="15.5" x14ac:dyDescent="0.35">
      <c r="A4" s="1" t="s">
        <v>17</v>
      </c>
      <c r="B4" s="4">
        <f t="shared" ref="B4" si="0">C4+SUM(F4:I4)</f>
        <v>-0.20558222436869608</v>
      </c>
      <c r="C4" s="4">
        <f t="shared" ref="C4" si="1">D4+E4</f>
        <v>-0.20543453186535529</v>
      </c>
      <c r="D4" s="22">
        <f>'Delta Table 1'!F5+'Delta Table 1'!I5</f>
        <v>-0.12702651699099002</v>
      </c>
      <c r="E4" s="22">
        <f>'Delta Table 1'!P5+'Delta Table 1'!T5</f>
        <v>-7.8408014874365273E-2</v>
      </c>
      <c r="F4" s="4">
        <f>'Delta Table 1'!G5+'Delta Table 1'!N5+'Delta Table 1'!S5+'Delta Table 1'!Y5</f>
        <v>0</v>
      </c>
      <c r="G4" s="4">
        <f>'Delta Table 1'!O5</f>
        <v>0</v>
      </c>
      <c r="H4" s="4">
        <f>'Delta Table 1'!W5+'Delta Table 1'!X5</f>
        <v>-1.4769250334078707E-4</v>
      </c>
      <c r="I4" s="22">
        <f>'Delta Table 1'!H5</f>
        <v>0</v>
      </c>
    </row>
    <row r="5" spans="1:10" ht="15.5" x14ac:dyDescent="0.35">
      <c r="A5" s="1" t="s">
        <v>18</v>
      </c>
      <c r="B5" s="4">
        <f t="shared" ref="B5:B12" si="2">C5+SUM(F5:I5)</f>
        <v>9.3813545829979028E-2</v>
      </c>
      <c r="C5" s="4">
        <f t="shared" ref="C5:C12" si="3">D5+E5</f>
        <v>9.3086087603410222E-2</v>
      </c>
      <c r="D5" s="22">
        <f>'Delta Table 1'!F6+'Delta Table 1'!I6</f>
        <v>0.23038447207099907</v>
      </c>
      <c r="E5" s="22">
        <f>'Delta Table 1'!P6+'Delta Table 1'!T6</f>
        <v>-0.13729838446758885</v>
      </c>
      <c r="F5" s="4">
        <f>'Delta Table 1'!G6+'Delta Table 1'!N6+'Delta Table 1'!S6+'Delta Table 1'!Y6</f>
        <v>0</v>
      </c>
      <c r="G5" s="4">
        <f>'Delta Table 1'!O6</f>
        <v>0</v>
      </c>
      <c r="H5" s="4">
        <f>'Delta Table 1'!W6+'Delta Table 1'!X6</f>
        <v>7.2745822656880219E-4</v>
      </c>
      <c r="I5" s="22">
        <f>'Delta Table 1'!H6</f>
        <v>0</v>
      </c>
    </row>
    <row r="6" spans="1:10" ht="15.5" x14ac:dyDescent="0.35">
      <c r="A6" s="1" t="s">
        <v>19</v>
      </c>
      <c r="B6" s="4">
        <f t="shared" si="2"/>
        <v>-3.95769950572121E-2</v>
      </c>
      <c r="C6" s="4">
        <f t="shared" si="3"/>
        <v>-4.0245521927112948E-2</v>
      </c>
      <c r="D6" s="22">
        <f>'Delta Table 1'!F7+'Delta Table 1'!I7</f>
        <v>0.11671095216651495</v>
      </c>
      <c r="E6" s="22">
        <f>'Delta Table 1'!P7+'Delta Table 1'!T7</f>
        <v>-0.1569564740936279</v>
      </c>
      <c r="F6" s="4">
        <f>'Delta Table 1'!G7+'Delta Table 1'!N7+'Delta Table 1'!S7+'Delta Table 1'!Y7</f>
        <v>0</v>
      </c>
      <c r="G6" s="4">
        <f>'Delta Table 1'!O7</f>
        <v>0</v>
      </c>
      <c r="H6" s="4">
        <f>'Delta Table 1'!W7+'Delta Table 1'!X7</f>
        <v>6.6852686990084495E-4</v>
      </c>
      <c r="I6" s="22">
        <f>'Delta Table 1'!H7</f>
        <v>0</v>
      </c>
    </row>
    <row r="7" spans="1:10" ht="15.5" x14ac:dyDescent="0.35">
      <c r="A7" s="1" t="s">
        <v>20</v>
      </c>
      <c r="B7" s="4">
        <f t="shared" si="2"/>
        <v>-6.5217928389164917E-2</v>
      </c>
      <c r="C7" s="4">
        <f t="shared" si="3"/>
        <v>-6.4712342602014417E-2</v>
      </c>
      <c r="D7" s="22">
        <f>'Delta Table 1'!F8+'Delta Table 1'!I8</f>
        <v>0.12082767330879599</v>
      </c>
      <c r="E7" s="22">
        <f>'Delta Table 1'!P8+'Delta Table 1'!T8</f>
        <v>-0.1855400159108104</v>
      </c>
      <c r="F7" s="4">
        <f>'Delta Table 1'!G8+'Delta Table 1'!N8+'Delta Table 1'!S8+'Delta Table 1'!Y8</f>
        <v>0</v>
      </c>
      <c r="G7" s="4">
        <f>'Delta Table 1'!O8</f>
        <v>0</v>
      </c>
      <c r="H7" s="4">
        <f>'Delta Table 1'!W8+'Delta Table 1'!X8</f>
        <v>-5.0558578715050387E-4</v>
      </c>
      <c r="I7" s="22">
        <f>'Delta Table 1'!H8</f>
        <v>0</v>
      </c>
    </row>
    <row r="8" spans="1:10" ht="15.5" x14ac:dyDescent="0.35">
      <c r="A8" s="1" t="s">
        <v>21</v>
      </c>
      <c r="B8" s="4">
        <f t="shared" si="2"/>
        <v>-0.16391329113655698</v>
      </c>
      <c r="C8" s="4">
        <f t="shared" si="3"/>
        <v>-0.16332127246351058</v>
      </c>
      <c r="D8" s="22">
        <f>'Delta Table 1'!F9+'Delta Table 1'!I9</f>
        <v>-2.027941357265986E-3</v>
      </c>
      <c r="E8" s="22">
        <f>'Delta Table 1'!P9+'Delta Table 1'!T9</f>
        <v>-0.16129333110624461</v>
      </c>
      <c r="F8" s="4">
        <f>'Delta Table 1'!G9+'Delta Table 1'!N9+'Delta Table 1'!S9+'Delta Table 1'!Y9</f>
        <v>0</v>
      </c>
      <c r="G8" s="4">
        <f>'Delta Table 1'!O9</f>
        <v>0</v>
      </c>
      <c r="H8" s="4">
        <f>'Delta Table 1'!W9+'Delta Table 1'!X9</f>
        <v>-5.9201867304640131E-4</v>
      </c>
      <c r="I8" s="22">
        <f>'Delta Table 1'!H9</f>
        <v>0</v>
      </c>
    </row>
    <row r="9" spans="1:10" ht="15.5" x14ac:dyDescent="0.35">
      <c r="A9" s="1" t="s">
        <v>22</v>
      </c>
      <c r="B9" s="4">
        <f t="shared" si="2"/>
        <v>-8.6447327904857096E-2</v>
      </c>
      <c r="C9" s="4">
        <f t="shared" si="3"/>
        <v>-8.5544480063176123E-2</v>
      </c>
      <c r="D9" s="22">
        <f>'Delta Table 1'!F10+'Delta Table 1'!I10</f>
        <v>-2.1634451853980025E-3</v>
      </c>
      <c r="E9" s="22">
        <f>'Delta Table 1'!P10+'Delta Table 1'!T10</f>
        <v>-8.3381034877778121E-2</v>
      </c>
      <c r="F9" s="4">
        <f>'Delta Table 1'!G10+'Delta Table 1'!N10+'Delta Table 1'!S10+'Delta Table 1'!Y10</f>
        <v>0</v>
      </c>
      <c r="G9" s="4">
        <f>'Delta Table 1'!O10</f>
        <v>0</v>
      </c>
      <c r="H9" s="4">
        <f>'Delta Table 1'!W10+'Delta Table 1'!X10</f>
        <v>-9.0284784168098015E-4</v>
      </c>
      <c r="I9" s="22">
        <f>'Delta Table 1'!H10</f>
        <v>0</v>
      </c>
    </row>
    <row r="10" spans="1:10" ht="15.5" x14ac:dyDescent="0.35">
      <c r="A10" s="1" t="s">
        <v>23</v>
      </c>
      <c r="B10" s="4">
        <f t="shared" si="2"/>
        <v>-7.6777605173086239E-2</v>
      </c>
      <c r="C10" s="4">
        <f t="shared" si="3"/>
        <v>-7.5722731255147793E-2</v>
      </c>
      <c r="D10" s="22">
        <f>'Delta Table 1'!F11+'Delta Table 1'!I11</f>
        <v>-1.85063318244931E-3</v>
      </c>
      <c r="E10" s="22">
        <f>'Delta Table 1'!P11+'Delta Table 1'!T11</f>
        <v>-7.3872098072698483E-2</v>
      </c>
      <c r="F10" s="4">
        <f>'Delta Table 1'!G11+'Delta Table 1'!N11+'Delta Table 1'!S11+'Delta Table 1'!Y11</f>
        <v>0</v>
      </c>
      <c r="G10" s="4">
        <f>'Delta Table 1'!O11</f>
        <v>0</v>
      </c>
      <c r="H10" s="4">
        <f>'Delta Table 1'!W11+'Delta Table 1'!X11</f>
        <v>-1.0548739179384488E-3</v>
      </c>
      <c r="I10" s="22">
        <f>'Delta Table 1'!H11</f>
        <v>0</v>
      </c>
    </row>
    <row r="11" spans="1:10" ht="15.5" x14ac:dyDescent="0.35">
      <c r="A11" s="1" t="s">
        <v>34</v>
      </c>
      <c r="B11" s="4">
        <f t="shared" si="2"/>
        <v>-5.0012790220288074E-2</v>
      </c>
      <c r="C11" s="4">
        <f t="shared" si="3"/>
        <v>-4.9176474726806779E-2</v>
      </c>
      <c r="D11" s="22">
        <f>'Delta Table 1'!F12+'Delta Table 1'!I12</f>
        <v>-1.9765076766939949E-3</v>
      </c>
      <c r="E11" s="22">
        <f>'Delta Table 1'!P12+'Delta Table 1'!T12</f>
        <v>-4.7199967050112784E-2</v>
      </c>
      <c r="F11" s="4">
        <f>'Delta Table 1'!G12+'Delta Table 1'!N12+'Delta Table 1'!S12+'Delta Table 1'!Y12</f>
        <v>0</v>
      </c>
      <c r="G11" s="4">
        <f>'Delta Table 1'!O12</f>
        <v>0</v>
      </c>
      <c r="H11" s="4">
        <f>'Delta Table 1'!W12+'Delta Table 1'!X12</f>
        <v>-8.3631549348129469E-4</v>
      </c>
      <c r="I11" s="22">
        <f>'Delta Table 1'!H12</f>
        <v>0</v>
      </c>
    </row>
    <row r="12" spans="1:10" ht="15.5" x14ac:dyDescent="0.35">
      <c r="A12" s="1" t="s">
        <v>37</v>
      </c>
      <c r="B12" s="4">
        <f t="shared" si="2"/>
        <v>-3.3023140519099024E-3</v>
      </c>
      <c r="C12" s="4">
        <f t="shared" si="3"/>
        <v>-2.5393799858848005E-3</v>
      </c>
      <c r="D12" s="22">
        <f>'Delta Table 1'!F13+'Delta Table 1'!I13</f>
        <v>-3.2675917462179904E-3</v>
      </c>
      <c r="E12" s="22">
        <f>'Delta Table 1'!P13+'Delta Table 1'!T13</f>
        <v>7.2821176033318995E-4</v>
      </c>
      <c r="F12" s="4">
        <f>'Delta Table 1'!G13+'Delta Table 1'!N13+'Delta Table 1'!S13+'Delta Table 1'!Y13</f>
        <v>0</v>
      </c>
      <c r="G12" s="4">
        <f>'Delta Table 1'!O13</f>
        <v>0</v>
      </c>
      <c r="H12" s="4">
        <f>'Delta Table 1'!W13+'Delta Table 1'!X13</f>
        <v>-7.6293406602510189E-4</v>
      </c>
      <c r="I12" s="22">
        <f>'Delta Table 1'!H13</f>
        <v>0</v>
      </c>
    </row>
  </sheetData>
  <mergeCells count="2">
    <mergeCell ref="D2:E2"/>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cd7edfa3043f6f5131e1e6a14faacdc9">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ee8448e47bde9344afe56486fda3ab85"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Props1.xml><?xml version="1.0" encoding="utf-8"?>
<ds:datastoreItem xmlns:ds="http://schemas.openxmlformats.org/officeDocument/2006/customXml" ds:itemID="{B5799E0D-0A45-4863-99BC-1FE56607BA20}"/>
</file>

<file path=customXml/itemProps2.xml><?xml version="1.0" encoding="utf-8"?>
<ds:datastoreItem xmlns:ds="http://schemas.openxmlformats.org/officeDocument/2006/customXml" ds:itemID="{56C3E8E5-2E8F-43EE-9118-360E8B9ECFD1}"/>
</file>

<file path=customXml/itemProps3.xml><?xml version="1.0" encoding="utf-8"?>
<ds:datastoreItem xmlns:ds="http://schemas.openxmlformats.org/officeDocument/2006/customXml" ds:itemID="{353A3456-E056-4F2A-95BE-56E452624A75}"/>
</file>

<file path=docMetadata/LabelInfo.xml><?xml version="1.0" encoding="utf-8"?>
<clbl:labelList xmlns:clbl="http://schemas.microsoft.com/office/2020/mipLabelMetadata">
  <clbl:label id="{a6274e99-f707-4183-90a3-28f81526dfab}" enabled="1" method="Standard" siteId="{0a02388e-6178-4513-9b82-88b9dc6bf4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Table 1</vt:lpstr>
      <vt:lpstr>Table 2</vt:lpstr>
      <vt:lpstr>Delta Table 1</vt:lpstr>
      <vt:lpstr>Delta 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2026-03-13T21:48:06Z</dcterms:created>
  <dcterms:modified xsi:type="dcterms:W3CDTF">2026-03-13T21:48:13Z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0x010100FA9F3DB0CD4D844B918872BCED9B9CF9</vt:lpwstr>
  </property>
</Properties>
</file>