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autoCompressPictures="0"/>
  <mc:AlternateContent xmlns:mc="http://schemas.openxmlformats.org/markup-compatibility/2006">
    <mc:Choice Requires="x15">
      <x15ac:absPath xmlns:x15ac="http://schemas.microsoft.com/office/spreadsheetml/2010/11/ac" url="C:\Users\jgode\The Brookings Institution\Congress - Documents\Vital Statistics\Vital Stats 2021\Publication Files\Individual Excel\Chapter 1\"/>
    </mc:Choice>
  </mc:AlternateContent>
  <xr:revisionPtr revIDLastSave="598" documentId="11_4885DDAE076CA05F8D3F509D6A6FE2ADFDED0A1A" xr6:coauthVersionLast="44" xr6:coauthVersionMax="44" xr10:uidLastSave="{7B7C7560-043D-456F-B784-53E669703EB7}"/>
  <bookViews>
    <workbookView xWindow="-110" yWindow="-110" windowWidth="19420" windowHeight="10420" tabRatio="795" xr2:uid="{00000000-000D-0000-FFFF-FFFF00000000}"/>
  </bookViews>
  <sheets>
    <sheet name="1-6" sheetId="29" r:id="rId1"/>
  </sheets>
  <definedNames>
    <definedName name="_xlnm.Print_Area" localSheetId="0">'1-6'!$A$1:$K$139</definedName>
    <definedName name="_xlnm.Print_Titles" localSheetId="0">'1-6'!$1:$4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35" i="29" l="1"/>
  <c r="H114" i="29" l="1"/>
  <c r="G114" i="29"/>
  <c r="F114" i="29"/>
  <c r="E114" i="29"/>
  <c r="D114" i="29"/>
  <c r="C114" i="29"/>
  <c r="B114" i="29"/>
  <c r="H110" i="29"/>
  <c r="G110" i="29"/>
  <c r="F110" i="29"/>
  <c r="E110" i="29"/>
  <c r="D110" i="29"/>
  <c r="C110" i="29"/>
  <c r="B110" i="29"/>
  <c r="H106" i="29"/>
  <c r="G106" i="29"/>
  <c r="F106" i="29"/>
  <c r="E106" i="29"/>
  <c r="D106" i="29"/>
  <c r="C106" i="29"/>
  <c r="B106" i="29"/>
  <c r="H102" i="29"/>
  <c r="G102" i="29"/>
  <c r="F102" i="29"/>
  <c r="E102" i="29"/>
  <c r="D102" i="29"/>
  <c r="C102" i="29"/>
  <c r="B102" i="29"/>
  <c r="H98" i="29"/>
  <c r="G98" i="29"/>
  <c r="F98" i="29"/>
  <c r="E98" i="29"/>
  <c r="D98" i="29"/>
  <c r="C98" i="29"/>
  <c r="B98" i="29"/>
  <c r="H94" i="29"/>
  <c r="G94" i="29"/>
  <c r="F94" i="29"/>
  <c r="E94" i="29"/>
  <c r="D94" i="29"/>
  <c r="C94" i="29"/>
  <c r="B94" i="29"/>
  <c r="H90" i="29"/>
  <c r="G90" i="29"/>
  <c r="F90" i="29"/>
  <c r="E90" i="29"/>
  <c r="D90" i="29"/>
  <c r="C90" i="29"/>
  <c r="B90" i="29"/>
  <c r="H86" i="29"/>
  <c r="G86" i="29"/>
  <c r="F86" i="29"/>
  <c r="E86" i="29"/>
  <c r="D86" i="29"/>
  <c r="C86" i="29"/>
  <c r="B86" i="29"/>
  <c r="H82" i="29"/>
  <c r="G82" i="29"/>
  <c r="F82" i="29"/>
  <c r="E82" i="29"/>
  <c r="D82" i="29"/>
  <c r="C82" i="29"/>
  <c r="B82" i="29"/>
  <c r="H78" i="29"/>
  <c r="G78" i="29"/>
  <c r="F78" i="29"/>
  <c r="E78" i="29"/>
  <c r="D78" i="29"/>
  <c r="C78" i="29"/>
  <c r="B78" i="29"/>
  <c r="H74" i="29"/>
  <c r="G74" i="29"/>
  <c r="F74" i="29"/>
  <c r="E74" i="29"/>
  <c r="D74" i="29"/>
  <c r="C74" i="29"/>
  <c r="B74" i="29"/>
  <c r="H70" i="29"/>
  <c r="G70" i="29"/>
  <c r="F70" i="29"/>
  <c r="E70" i="29"/>
  <c r="D70" i="29"/>
  <c r="C70" i="29"/>
  <c r="B70" i="29"/>
  <c r="H66" i="29"/>
  <c r="G66" i="29"/>
  <c r="F66" i="29"/>
  <c r="E66" i="29"/>
  <c r="D66" i="29"/>
  <c r="C66" i="29"/>
  <c r="B66" i="29"/>
  <c r="H62" i="29"/>
  <c r="G62" i="29"/>
  <c r="F62" i="29"/>
  <c r="E62" i="29"/>
  <c r="D62" i="29"/>
  <c r="C62" i="29"/>
  <c r="B62" i="29"/>
  <c r="H58" i="29"/>
  <c r="G58" i="29"/>
  <c r="F58" i="29"/>
  <c r="E58" i="29"/>
  <c r="D58" i="29"/>
  <c r="C58" i="29"/>
  <c r="B58" i="29"/>
  <c r="H54" i="29"/>
  <c r="G54" i="29"/>
  <c r="F54" i="29"/>
  <c r="E54" i="29"/>
  <c r="D54" i="29"/>
  <c r="C54" i="29"/>
  <c r="B54" i="29"/>
  <c r="H50" i="29"/>
  <c r="G50" i="29"/>
  <c r="F50" i="29"/>
  <c r="E50" i="29"/>
  <c r="D50" i="29"/>
  <c r="C50" i="29"/>
  <c r="B50" i="29"/>
  <c r="H46" i="29"/>
  <c r="G46" i="29"/>
  <c r="F46" i="29"/>
  <c r="E46" i="29"/>
  <c r="D46" i="29"/>
  <c r="C46" i="29"/>
  <c r="B46" i="29"/>
  <c r="H42" i="29"/>
  <c r="G42" i="29"/>
  <c r="F42" i="29"/>
  <c r="E42" i="29"/>
  <c r="D42" i="29"/>
  <c r="C42" i="29"/>
  <c r="B42" i="29"/>
  <c r="H38" i="29"/>
  <c r="G38" i="29"/>
  <c r="F38" i="29"/>
  <c r="E38" i="29"/>
  <c r="D38" i="29"/>
  <c r="C38" i="29"/>
  <c r="B38" i="29"/>
  <c r="H34" i="29"/>
  <c r="G34" i="29"/>
  <c r="F34" i="29"/>
  <c r="E34" i="29"/>
  <c r="D34" i="29"/>
  <c r="C34" i="29"/>
  <c r="B34" i="29"/>
  <c r="H30" i="29"/>
  <c r="G30" i="29"/>
  <c r="F30" i="29"/>
  <c r="E30" i="29"/>
  <c r="D30" i="29"/>
  <c r="C30" i="29"/>
  <c r="B30" i="29"/>
  <c r="H26" i="29"/>
  <c r="G26" i="29"/>
  <c r="F26" i="29"/>
  <c r="E26" i="29"/>
  <c r="D26" i="29"/>
  <c r="C26" i="29"/>
  <c r="B26" i="29"/>
  <c r="H22" i="29"/>
  <c r="G22" i="29"/>
  <c r="F22" i="29"/>
  <c r="E22" i="29"/>
  <c r="D22" i="29"/>
  <c r="C22" i="29"/>
  <c r="B22" i="29"/>
  <c r="H18" i="29"/>
  <c r="G18" i="29"/>
  <c r="F18" i="29"/>
  <c r="E18" i="29"/>
  <c r="D18" i="29"/>
  <c r="C18" i="29"/>
  <c r="B18" i="29"/>
  <c r="H14" i="29"/>
  <c r="G14" i="29"/>
  <c r="F14" i="29"/>
  <c r="E14" i="29"/>
  <c r="D14" i="29"/>
  <c r="C14" i="29"/>
  <c r="B14" i="29"/>
  <c r="H10" i="29"/>
  <c r="G10" i="29"/>
  <c r="F10" i="29"/>
  <c r="E10" i="29"/>
  <c r="D10" i="29"/>
  <c r="C10" i="29"/>
  <c r="B10" i="29"/>
  <c r="H6" i="29"/>
  <c r="G6" i="29"/>
  <c r="F6" i="29"/>
  <c r="E6" i="29"/>
  <c r="D6" i="29"/>
  <c r="C6" i="29"/>
  <c r="B6" i="29"/>
</calcChain>
</file>

<file path=xl/sharedStrings.xml><?xml version="1.0" encoding="utf-8"?>
<sst xmlns="http://schemas.openxmlformats.org/spreadsheetml/2006/main" count="138" uniqueCount="70">
  <si>
    <t xml:space="preserve">   Percent</t>
  </si>
  <si>
    <t xml:space="preserve">   Seats</t>
  </si>
  <si>
    <t>Congress</t>
  </si>
  <si>
    <t>Total</t>
  </si>
  <si>
    <t>89th (1965)</t>
  </si>
  <si>
    <t>90th (1967)</t>
  </si>
  <si>
    <t>94th (1975)</t>
  </si>
  <si>
    <t>95th (1977)</t>
  </si>
  <si>
    <t>96th (1979)</t>
  </si>
  <si>
    <t>97th (1981)</t>
  </si>
  <si>
    <t>99th (1985)</t>
  </si>
  <si>
    <t>101st (1989)</t>
  </si>
  <si>
    <t>104th (1995)</t>
  </si>
  <si>
    <t>105th (1997)</t>
  </si>
  <si>
    <t>106th (1999)</t>
  </si>
  <si>
    <t>107th (2001)</t>
  </si>
  <si>
    <t>108th (2003)</t>
  </si>
  <si>
    <t>109th (2005)</t>
  </si>
  <si>
    <t>92nd (1971)</t>
  </si>
  <si>
    <t>93rd (1973)</t>
  </si>
  <si>
    <t>102nd (1991)</t>
  </si>
  <si>
    <t>103rd (1993)</t>
  </si>
  <si>
    <t>110th (2007)</t>
  </si>
  <si>
    <t>Table 1-6</t>
  </si>
  <si>
    <t>Percentage of representatives serving</t>
  </si>
  <si>
    <t>83rd (1953)</t>
  </si>
  <si>
    <t>84th (1955)</t>
  </si>
  <si>
    <t>85th (1957)</t>
  </si>
  <si>
    <t>86th (1959)</t>
  </si>
  <si>
    <t>87th (1961)</t>
  </si>
  <si>
    <t>88th (1963)</t>
  </si>
  <si>
    <t>91st (1969)</t>
  </si>
  <si>
    <t>98th (1983)</t>
  </si>
  <si>
    <t>100th (1987)</t>
  </si>
  <si>
    <t>111th (2009)</t>
  </si>
  <si>
    <t>112th (2011)</t>
  </si>
  <si>
    <t>1 term</t>
  </si>
  <si>
    <t>2 terms</t>
  </si>
  <si>
    <t>3 terms</t>
  </si>
  <si>
    <t>1 - 3 terms</t>
  </si>
  <si>
    <t>4 - 6 terms</t>
  </si>
  <si>
    <t>7 - 9 terms</t>
  </si>
  <si>
    <t>10 + terms</t>
  </si>
  <si>
    <t>Mean term</t>
  </si>
  <si>
    <t>Median term</t>
  </si>
  <si>
    <t>113th (2013)</t>
  </si>
  <si>
    <t>114th (2015)</t>
  </si>
  <si>
    <r>
      <t>433</t>
    </r>
    <r>
      <rPr>
        <vertAlign val="superscript"/>
        <sz val="10"/>
        <rFont val="Arial"/>
        <family val="2"/>
      </rPr>
      <t>a</t>
    </r>
  </si>
  <si>
    <r>
      <t>433</t>
    </r>
    <r>
      <rPr>
        <vertAlign val="superscript"/>
        <sz val="10"/>
        <rFont val="Arial"/>
        <family val="2"/>
      </rPr>
      <t>b</t>
    </r>
  </si>
  <si>
    <r>
      <t>436</t>
    </r>
    <r>
      <rPr>
        <vertAlign val="superscript"/>
        <sz val="10"/>
        <rFont val="Arial"/>
        <family val="2"/>
      </rPr>
      <t>c</t>
    </r>
  </si>
  <si>
    <r>
      <t>437</t>
    </r>
    <r>
      <rPr>
        <vertAlign val="superscript"/>
        <sz val="10"/>
        <rFont val="Arial"/>
        <family val="2"/>
      </rPr>
      <t>d</t>
    </r>
  </si>
  <si>
    <r>
      <t>434</t>
    </r>
    <r>
      <rPr>
        <vertAlign val="superscript"/>
        <sz val="10"/>
        <rFont val="Arial"/>
        <family val="2"/>
      </rPr>
      <t>e</t>
    </r>
  </si>
  <si>
    <r>
      <t>433</t>
    </r>
    <r>
      <rPr>
        <vertAlign val="superscript"/>
        <sz val="10"/>
        <rFont val="Arial"/>
        <family val="2"/>
      </rPr>
      <t>f</t>
    </r>
  </si>
  <si>
    <r>
      <t>432</t>
    </r>
    <r>
      <rPr>
        <vertAlign val="superscript"/>
        <sz val="10"/>
        <rFont val="Arial"/>
        <family val="2"/>
      </rPr>
      <t>g</t>
    </r>
  </si>
  <si>
    <r>
      <t>433</t>
    </r>
    <r>
      <rPr>
        <vertAlign val="superscript"/>
        <sz val="10"/>
        <rFont val="Arial"/>
        <family val="2"/>
      </rPr>
      <t>h</t>
    </r>
  </si>
  <si>
    <r>
      <t>434</t>
    </r>
    <r>
      <rPr>
        <vertAlign val="superscript"/>
        <sz val="10"/>
        <rFont val="Arial"/>
        <family val="2"/>
      </rPr>
      <t>i</t>
    </r>
  </si>
  <si>
    <r>
      <t>434</t>
    </r>
    <r>
      <rPr>
        <vertAlign val="superscript"/>
        <sz val="10"/>
        <rFont val="Arial"/>
        <family val="2"/>
      </rPr>
      <t>j</t>
    </r>
  </si>
  <si>
    <r>
      <t>433</t>
    </r>
    <r>
      <rPr>
        <vertAlign val="superscript"/>
        <sz val="10"/>
        <rFont val="Arial"/>
        <family val="2"/>
      </rPr>
      <t>k</t>
    </r>
  </si>
  <si>
    <r>
      <t>434</t>
    </r>
    <r>
      <rPr>
        <vertAlign val="superscript"/>
        <sz val="10"/>
        <rFont val="Arial"/>
        <family val="2"/>
      </rPr>
      <t>l</t>
    </r>
  </si>
  <si>
    <r>
      <t>434</t>
    </r>
    <r>
      <rPr>
        <vertAlign val="superscript"/>
        <sz val="10"/>
        <rFont val="Arial"/>
        <family val="2"/>
      </rPr>
      <t>m</t>
    </r>
  </si>
  <si>
    <r>
      <t>434</t>
    </r>
    <r>
      <rPr>
        <vertAlign val="superscript"/>
        <sz val="10"/>
        <rFont val="Arial"/>
        <family val="2"/>
      </rPr>
      <t>n</t>
    </r>
  </si>
  <si>
    <r>
      <t>433</t>
    </r>
    <r>
      <rPr>
        <vertAlign val="superscript"/>
        <sz val="10"/>
        <rFont val="Arial"/>
        <family val="2"/>
      </rPr>
      <t>o</t>
    </r>
  </si>
  <si>
    <r>
      <t>433</t>
    </r>
    <r>
      <rPr>
        <vertAlign val="superscript"/>
        <sz val="10"/>
        <rFont val="Arial"/>
        <family val="2"/>
      </rPr>
      <t>p</t>
    </r>
  </si>
  <si>
    <t>Note: Figures represent the makeup of Congress on the first day of the session.  Members in their first term of service are counted under "1 term" column.</t>
  </si>
  <si>
    <t>a. E.E. Cox (D-GA) and Adolph Sabath (D-IL) were elected in 1952 but died before being sworn into office.
b. Antonio Fernandez (D-NM) and T. Millet Hand (R-NJ) were elected in 1956 but died before being sworn into office.
c. Alaska was admitted as a state in 1958. The total figure includes the addition of Alaska's representative.
d. Alaska was admitted as a state in 1958 and Hawaii in 1959. The total figure includes the addition of Alaska's and Hawaii's representatives. In 1963 the other states absorbed the proportionate loss in representatives necessary to give Alaska and Hawaii permanent representation under the 435-member figure established in 1911.
e. Clement Miller (D-CA) was elected posthumously.
f. John Fogarty (D-RI) was elected in 1966 but died before being sworn into office. Adam Powell (D-NY) was elected in 1966 but the results were contested and he was not sworn into office.
g, Nicholas Begich (D-AK) and Hale Boggs (D-LA) were elected posthumously. George Collins (D-IL) was elected in 1972 but died before being sworn into office.
h. Leo Ryan (D-CA) and William Steiger (R-WI) were elected in 1978 but died before being sworn into office.
i. Jack Swigert (R-CO) was elected in 1982 but died before being sworn into office.
j.   Frank McCloskey's (D-IN) reelection in 1984 was disputed and he was not sworn into office until May 1, 1985.
k. William Nichols (D-AL) was elected in 1988 but died before being sworn into office. Daniel Coats (R-IN) won reelection in 1988 but was appointed to Dan Quayle's Senate seat on December 12, 1988.
l.  Julian Dixon (D-CA) was elected in 2000 but died before being sworn into office.
m. Robert Matsui (D-CA) was elected in 2004 but died before being sworn into office.
n.  The fifth district of Illinois, previously held by Rahm Emanuel, was vacant.
o.  California's 36th district seat and Nevada's second district seat were vacant and so are not included in the total count.
p. South Carolina's first district seat and Illinois's second district seat were vacant and so are not included in the total count.</t>
  </si>
  <si>
    <t>Source: Congressional Quarterly Almanac (Washington, D.C.: Congressional Quarterly, various editions); Congressional Quarterly Weekly Report, various issues; Congressional Directory, various editions; Clerk of the U.S. House of Representatives, http://clerk.house.gov; The Almanac of American Politics (Washington, D.C.: National Journal Group, various editions).</t>
  </si>
  <si>
    <t>115th (2017)</t>
  </si>
  <si>
    <t>116th (2019)</t>
  </si>
  <si>
    <t>Seniority of Representatives, 1953 - 2021</t>
  </si>
  <si>
    <t>117th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</si>
</sst>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0"/>
      <name val="Times New Roman"/>
    </font>
    <font>
      <sz val="10"/>
      <name val="Arial"/>
      <family val="2"/>
    </font>
    <font>
      <b/>
      <sz val="10"/>
      <name val="Arial"/>
      <family val="2"/>
      <scheme val="major"/>
    </font>
    <font>
      <sz val="10"/>
      <name val="Arial"/>
      <family val="2"/>
      <scheme val="major"/>
    </font>
    <font>
      <u/>
      <sz val="10"/>
      <color theme="10"/>
      <name val="Times New Roman"/>
      <family val="1"/>
    </font>
    <font>
      <u/>
      <sz val="10"/>
      <color theme="11"/>
      <name val="Times New Roman"/>
      <family val="1"/>
    </font>
    <font>
      <vertAlign val="superscript"/>
      <sz val="10"/>
      <name val="Arial"/>
      <family val="2"/>
    </font>
  </fonts>
  <fills count="2">
    <fill>
      <patternFill patternType="none"/>
    </fill>
    <fill>
      <patternFill patternType="gray125"/>
    </fill>
  </fills>
  <borders count="6">
    <border>
      <left/>
      <right/>
      <top/>
      <bottom/>
      <diagonal/>
    </border>
    <border>
      <left/>
      <right/>
      <top style="medium">
        <color auto="1"/>
      </top>
      <bottom style="thin">
        <color auto="1"/>
      </bottom>
      <diagonal/>
    </border>
    <border>
      <left/>
      <right/>
      <top style="thin">
        <color auto="1"/>
      </top>
      <bottom style="thin">
        <color auto="1"/>
      </bottom>
      <diagonal/>
    </border>
    <border>
      <left/>
      <right/>
      <top/>
      <bottom style="thin">
        <color auto="1"/>
      </bottom>
      <diagonal/>
    </border>
    <border>
      <left/>
      <right/>
      <top style="medium">
        <color auto="1"/>
      </top>
      <bottom/>
      <diagonal/>
    </border>
    <border>
      <left/>
      <right/>
      <top style="thin">
        <color auto="1"/>
      </top>
      <bottom/>
      <diagonal/>
    </border>
  </borders>
  <cellStyleXfs count="5">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51">
    <xf numFmtId="0" fontId="0" fillId="0" borderId="0" xfId="0"/>
    <xf numFmtId="0" fontId="3" fillId="0" borderId="0" xfId="0" applyFont="1" applyFill="1" applyBorder="1" applyAlignment="1">
      <alignment horizontal="center"/>
    </xf>
    <xf numFmtId="164" fontId="3" fillId="0" borderId="0" xfId="0" applyNumberFormat="1" applyFont="1" applyFill="1" applyBorder="1" applyAlignment="1">
      <alignment horizontal="center"/>
    </xf>
    <xf numFmtId="0" fontId="3" fillId="0" borderId="0" xfId="0" applyFont="1"/>
    <xf numFmtId="0" fontId="3" fillId="0" borderId="0" xfId="0" applyFont="1" applyAlignment="1">
      <alignment horizontal="left"/>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3" fillId="0" borderId="0" xfId="0" applyFont="1" applyFill="1" applyBorder="1" applyAlignment="1"/>
    <xf numFmtId="0" fontId="3" fillId="0" borderId="0" xfId="0" applyFont="1" applyFill="1" applyBorder="1"/>
    <xf numFmtId="0" fontId="3" fillId="0" borderId="0" xfId="0" applyFont="1" applyFill="1"/>
    <xf numFmtId="0" fontId="3" fillId="0" borderId="0" xfId="0" applyFont="1" applyBorder="1"/>
    <xf numFmtId="0" fontId="2" fillId="0" borderId="4" xfId="0" applyFont="1" applyFill="1" applyBorder="1" applyAlignment="1">
      <alignment horizontal="left"/>
    </xf>
    <xf numFmtId="0" fontId="3" fillId="0" borderId="0" xfId="0" applyFont="1" applyBorder="1" applyAlignment="1">
      <alignment horizontal="center"/>
    </xf>
    <xf numFmtId="164" fontId="3" fillId="0" borderId="0" xfId="0" applyNumberFormat="1" applyFont="1" applyFill="1" applyBorder="1" applyAlignment="1"/>
    <xf numFmtId="164" fontId="3"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2" fillId="0" borderId="3" xfId="0" applyFont="1" applyFill="1" applyBorder="1" applyAlignment="1">
      <alignment horizontal="left"/>
    </xf>
    <xf numFmtId="0" fontId="2" fillId="0" borderId="4" xfId="0" applyFont="1" applyFill="1" applyBorder="1" applyAlignment="1">
      <alignment horizontal="center"/>
    </xf>
    <xf numFmtId="0" fontId="2" fillId="0" borderId="3" xfId="0" applyFont="1" applyFill="1" applyBorder="1" applyAlignment="1">
      <alignment horizontal="center"/>
    </xf>
    <xf numFmtId="0" fontId="3" fillId="0" borderId="5" xfId="0" applyFont="1" applyFill="1" applyBorder="1" applyAlignment="1"/>
    <xf numFmtId="164" fontId="3" fillId="0" borderId="0" xfId="0" applyNumberFormat="1" applyFont="1"/>
    <xf numFmtId="0" fontId="3" fillId="0" borderId="0" xfId="0" applyFont="1" applyBorder="1" applyAlignment="1">
      <alignment horizontal="center" vertical="center"/>
    </xf>
    <xf numFmtId="164" fontId="3" fillId="0" borderId="0" xfId="0" applyNumberFormat="1" applyFont="1" applyFill="1" applyBorder="1" applyAlignment="1">
      <alignment vertical="center"/>
    </xf>
    <xf numFmtId="0" fontId="3" fillId="0" borderId="0" xfId="0" applyFont="1" applyFill="1" applyBorder="1" applyAlignment="1">
      <alignment vertical="center"/>
    </xf>
    <xf numFmtId="164" fontId="3" fillId="0" borderId="0" xfId="0" applyNumberFormat="1" applyFont="1" applyFill="1"/>
    <xf numFmtId="0" fontId="2" fillId="0" borderId="0" xfId="0" applyFont="1" applyFill="1" applyBorder="1" applyAlignment="1">
      <alignment horizontal="center" wrapText="1"/>
    </xf>
    <xf numFmtId="0" fontId="3" fillId="0" borderId="0" xfId="0" applyFont="1" applyFill="1" applyBorder="1" applyAlignment="1">
      <alignment horizontal="center" vertical="center"/>
    </xf>
    <xf numFmtId="164" fontId="3" fillId="0" borderId="0" xfId="0" applyNumberFormat="1" applyFont="1" applyFill="1" applyBorder="1" applyAlignment="1">
      <alignment horizontal="center" vertical="center"/>
    </xf>
    <xf numFmtId="0" fontId="3" fillId="0" borderId="0" xfId="0" applyFont="1"/>
    <xf numFmtId="164" fontId="3"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xf numFmtId="0" fontId="3" fillId="0" borderId="0" xfId="0" applyFont="1" applyAlignment="1">
      <alignment horizontal="left"/>
    </xf>
    <xf numFmtId="164" fontId="3"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164" fontId="3" fillId="0" borderId="0" xfId="0" applyNumberFormat="1" applyFont="1" applyBorder="1" applyAlignment="1">
      <alignment horizontal="center"/>
    </xf>
    <xf numFmtId="0" fontId="3" fillId="0" borderId="0" xfId="0" applyFont="1"/>
    <xf numFmtId="0" fontId="3" fillId="0" borderId="0" xfId="0" applyFont="1" applyAlignment="1">
      <alignment horizontal="left"/>
    </xf>
    <xf numFmtId="0" fontId="3" fillId="0" borderId="3" xfId="0" applyFont="1" applyBorder="1" applyAlignment="1">
      <alignment horizontal="center"/>
    </xf>
    <xf numFmtId="164" fontId="3"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3" fillId="0" borderId="3" xfId="0" applyFont="1" applyFill="1" applyBorder="1" applyAlignment="1"/>
    <xf numFmtId="0" fontId="1" fillId="0" borderId="0" xfId="0" applyFont="1" applyFill="1" applyBorder="1" applyAlignment="1">
      <alignment horizontal="left" wrapText="1"/>
    </xf>
    <xf numFmtId="0" fontId="1" fillId="0" borderId="0" xfId="0" applyFont="1" applyFill="1" applyBorder="1" applyAlignment="1">
      <alignment horizontal="left"/>
    </xf>
    <xf numFmtId="0" fontId="3" fillId="0" borderId="3" xfId="0" applyFont="1" applyFill="1" applyBorder="1" applyAlignment="1">
      <alignment horizontal="center" vertical="center"/>
    </xf>
    <xf numFmtId="164" fontId="3"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2" fillId="0" borderId="1" xfId="0" applyFont="1" applyFill="1" applyBorder="1" applyAlignment="1">
      <alignment horizontal="center"/>
    </xf>
    <xf numFmtId="0" fontId="3" fillId="0" borderId="0" xfId="0" applyFont="1" applyBorder="1" applyAlignment="1">
      <alignment horizontal="center" vertical="center"/>
    </xf>
    <xf numFmtId="0" fontId="3" fillId="0" borderId="0" xfId="0" applyFont="1" applyAlignment="1">
      <alignment horizontal="left" vertical="top"/>
    </xf>
    <xf numFmtId="164" fontId="3" fillId="0" borderId="3" xfId="0" applyNumberFormat="1" applyFont="1" applyFill="1" applyBorder="1" applyAlignment="1">
      <alignment horizontal="center" vertical="center"/>
    </xf>
  </cellXfs>
  <cellStyles count="5">
    <cellStyle name="Followed Hyperlink" xfId="2" builtinId="9" hidden="1"/>
    <cellStyle name="Followed Hyperlink" xfId="4" builtinId="9" hidden="1"/>
    <cellStyle name="Hyperlink" xfId="1" builtinId="8" hidden="1"/>
    <cellStyle name="Hyperlink" xfId="3" builtinId="8" hidden="1"/>
    <cellStyle name="Normal" xfId="0" builtinId="0"/>
  </cellStyles>
  <dxfs count="0"/>
  <tableStyles count="0" defaultTableStyle="TableStyleMedium9"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a:majorFont>
        <a:latin typeface="Arial"/>
        <a:ea typeface=""/>
        <a:cs typeface=""/>
        <a:font script="Jpan" typeface="ＭＳ Ｐゴシック"/>
        <a:font script="Hang" typeface="돋움"/>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Times New Roman"/>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indexed="11"/>
  </sheetPr>
  <dimension ref="A1:P254"/>
  <sheetViews>
    <sheetView tabSelected="1" zoomScaleNormal="100" zoomScaleSheetLayoutView="100" workbookViewId="0">
      <selection activeCell="E10" sqref="E10"/>
    </sheetView>
  </sheetViews>
  <sheetFormatPr defaultColWidth="8.796875" defaultRowHeight="12.5" x14ac:dyDescent="0.25"/>
  <cols>
    <col min="1" max="1" width="13.796875" style="3" bestFit="1" customWidth="1"/>
    <col min="2" max="2" width="7.796875" style="3" customWidth="1"/>
    <col min="3" max="8" width="9.19921875" style="3" customWidth="1"/>
    <col min="9" max="10" width="9" style="3" customWidth="1"/>
    <col min="11" max="11" width="11" style="3" customWidth="1"/>
    <col min="12" max="13" width="8.796875" style="3"/>
    <col min="14" max="14" width="19.296875" style="3" customWidth="1"/>
    <col min="15" max="16384" width="8.796875" style="3"/>
  </cols>
  <sheetData>
    <row r="1" spans="1:11" x14ac:dyDescent="0.25">
      <c r="A1" s="3" t="s">
        <v>23</v>
      </c>
      <c r="B1" s="49" t="s">
        <v>68</v>
      </c>
      <c r="C1" s="49"/>
      <c r="D1" s="49"/>
      <c r="E1" s="49"/>
      <c r="F1" s="49"/>
      <c r="G1" s="49"/>
      <c r="H1" s="49"/>
      <c r="I1" s="49"/>
    </row>
    <row r="2" spans="1:11" ht="13" thickBot="1" x14ac:dyDescent="0.3"/>
    <row r="3" spans="1:11" ht="13" x14ac:dyDescent="0.3">
      <c r="A3" s="17"/>
      <c r="B3" s="47" t="s">
        <v>24</v>
      </c>
      <c r="C3" s="47"/>
      <c r="D3" s="47"/>
      <c r="E3" s="47"/>
      <c r="F3" s="47"/>
      <c r="G3" s="47"/>
      <c r="H3" s="47"/>
      <c r="I3" s="11"/>
      <c r="J3" s="11"/>
      <c r="K3" s="11"/>
    </row>
    <row r="4" spans="1:11" ht="26.25" customHeight="1" x14ac:dyDescent="0.3">
      <c r="A4" s="16" t="s">
        <v>2</v>
      </c>
      <c r="B4" s="5" t="s">
        <v>36</v>
      </c>
      <c r="C4" s="5" t="s">
        <v>37</v>
      </c>
      <c r="D4" s="5" t="s">
        <v>38</v>
      </c>
      <c r="E4" s="5" t="s">
        <v>39</v>
      </c>
      <c r="F4" s="5" t="s">
        <v>40</v>
      </c>
      <c r="G4" s="5" t="s">
        <v>41</v>
      </c>
      <c r="H4" s="5" t="s">
        <v>42</v>
      </c>
      <c r="I4" s="18" t="s">
        <v>3</v>
      </c>
      <c r="J4" s="6" t="s">
        <v>43</v>
      </c>
      <c r="K4" s="6" t="s">
        <v>44</v>
      </c>
    </row>
    <row r="5" spans="1:11" x14ac:dyDescent="0.25">
      <c r="A5" s="7" t="s">
        <v>25</v>
      </c>
      <c r="B5" s="19"/>
      <c r="C5" s="19"/>
      <c r="D5" s="19"/>
      <c r="E5" s="19"/>
      <c r="F5" s="19"/>
      <c r="G5" s="19"/>
      <c r="H5" s="19"/>
      <c r="I5" s="19"/>
      <c r="J5" s="19"/>
      <c r="K5" s="19"/>
    </row>
    <row r="6" spans="1:11" x14ac:dyDescent="0.25">
      <c r="A6" s="7" t="s">
        <v>0</v>
      </c>
      <c r="B6" s="2">
        <f>(B7/433)*100</f>
        <v>18.706697459584294</v>
      </c>
      <c r="C6" s="2">
        <f t="shared" ref="C6:H6" si="0">(C7/433)*100</f>
        <v>16.859122401847575</v>
      </c>
      <c r="D6" s="2">
        <f t="shared" si="0"/>
        <v>14.780600461893764</v>
      </c>
      <c r="E6" s="2">
        <f t="shared" si="0"/>
        <v>50.346420323325638</v>
      </c>
      <c r="F6" s="2">
        <f t="shared" si="0"/>
        <v>27.020785219399539</v>
      </c>
      <c r="G6" s="2">
        <f t="shared" si="0"/>
        <v>13.394919168591224</v>
      </c>
      <c r="H6" s="2">
        <f t="shared" si="0"/>
        <v>9.2378752886836022</v>
      </c>
      <c r="I6" s="2"/>
      <c r="J6" s="45">
        <v>4.5</v>
      </c>
      <c r="K6" s="46">
        <v>3</v>
      </c>
    </row>
    <row r="7" spans="1:11" ht="14.5" x14ac:dyDescent="0.25">
      <c r="A7" s="7" t="s">
        <v>1</v>
      </c>
      <c r="B7" s="1">
        <v>81</v>
      </c>
      <c r="C7" s="1">
        <v>73</v>
      </c>
      <c r="D7" s="1">
        <v>64</v>
      </c>
      <c r="E7" s="1">
        <v>218</v>
      </c>
      <c r="F7" s="1">
        <v>117</v>
      </c>
      <c r="G7" s="1">
        <v>58</v>
      </c>
      <c r="H7" s="1">
        <v>40</v>
      </c>
      <c r="I7" s="1" t="s">
        <v>47</v>
      </c>
      <c r="J7" s="45"/>
      <c r="K7" s="46"/>
    </row>
    <row r="8" spans="1:11" x14ac:dyDescent="0.25">
      <c r="A8" s="7"/>
      <c r="B8" s="1"/>
      <c r="C8" s="1"/>
      <c r="D8" s="1"/>
      <c r="E8" s="1"/>
      <c r="F8" s="1"/>
      <c r="G8" s="1"/>
      <c r="H8" s="1"/>
      <c r="I8" s="1"/>
      <c r="J8" s="14"/>
      <c r="K8" s="15"/>
    </row>
    <row r="9" spans="1:11" x14ac:dyDescent="0.25">
      <c r="A9" s="7" t="s">
        <v>26</v>
      </c>
      <c r="B9" s="1"/>
      <c r="C9" s="1"/>
      <c r="D9" s="1"/>
      <c r="E9" s="1"/>
      <c r="F9" s="1"/>
      <c r="G9" s="1"/>
      <c r="H9" s="1"/>
      <c r="I9" s="1"/>
      <c r="J9" s="14"/>
      <c r="K9" s="15"/>
    </row>
    <row r="10" spans="1:11" x14ac:dyDescent="0.25">
      <c r="A10" s="7" t="s">
        <v>0</v>
      </c>
      <c r="B10" s="2">
        <f>(B11/435)*100</f>
        <v>13.103448275862069</v>
      </c>
      <c r="C10" s="2">
        <f t="shared" ref="C10:H10" si="1">(C11/435)*100</f>
        <v>16.7816091954023</v>
      </c>
      <c r="D10" s="2">
        <f t="shared" si="1"/>
        <v>14.482758620689657</v>
      </c>
      <c r="E10" s="2">
        <f t="shared" si="1"/>
        <v>44.367816091954019</v>
      </c>
      <c r="F10" s="2">
        <f t="shared" si="1"/>
        <v>27.356321839080461</v>
      </c>
      <c r="G10" s="2">
        <f t="shared" si="1"/>
        <v>16.7816091954023</v>
      </c>
      <c r="H10" s="2">
        <f t="shared" si="1"/>
        <v>11.494252873563218</v>
      </c>
      <c r="I10" s="1"/>
      <c r="J10" s="45">
        <v>5</v>
      </c>
      <c r="K10" s="46">
        <v>4</v>
      </c>
    </row>
    <row r="11" spans="1:11" x14ac:dyDescent="0.25">
      <c r="A11" s="7" t="s">
        <v>1</v>
      </c>
      <c r="B11" s="1">
        <v>57</v>
      </c>
      <c r="C11" s="1">
        <v>73</v>
      </c>
      <c r="D11" s="1">
        <v>63</v>
      </c>
      <c r="E11" s="1">
        <v>193</v>
      </c>
      <c r="F11" s="1">
        <v>119</v>
      </c>
      <c r="G11" s="1">
        <v>73</v>
      </c>
      <c r="H11" s="1">
        <v>50</v>
      </c>
      <c r="I11" s="1">
        <v>435</v>
      </c>
      <c r="J11" s="45"/>
      <c r="K11" s="46"/>
    </row>
    <row r="12" spans="1:11" x14ac:dyDescent="0.25">
      <c r="A12" s="7"/>
      <c r="B12" s="1"/>
      <c r="C12" s="1"/>
      <c r="D12" s="1"/>
      <c r="E12" s="1"/>
      <c r="F12" s="1"/>
      <c r="G12" s="1"/>
      <c r="H12" s="1"/>
      <c r="I12" s="1"/>
      <c r="J12" s="14"/>
      <c r="K12" s="15"/>
    </row>
    <row r="13" spans="1:11" x14ac:dyDescent="0.25">
      <c r="A13" s="7" t="s">
        <v>27</v>
      </c>
      <c r="B13" s="1"/>
      <c r="C13" s="1"/>
      <c r="D13" s="1"/>
      <c r="E13" s="1"/>
      <c r="F13" s="1"/>
      <c r="G13" s="1"/>
      <c r="H13" s="1"/>
      <c r="I13" s="1"/>
      <c r="J13" s="14"/>
      <c r="K13" s="15"/>
    </row>
    <row r="14" spans="1:11" s="20" customFormat="1" x14ac:dyDescent="0.25">
      <c r="A14" s="13" t="s">
        <v>0</v>
      </c>
      <c r="B14" s="2">
        <f>(B15/433)*100</f>
        <v>10.623556581986143</v>
      </c>
      <c r="C14" s="2">
        <f t="shared" ref="C14:H14" si="2">(C15/433)*100</f>
        <v>11.547344110854503</v>
      </c>
      <c r="D14" s="2">
        <f t="shared" si="2"/>
        <v>15.242494226327944</v>
      </c>
      <c r="E14" s="2">
        <f t="shared" si="2"/>
        <v>37.413394919168589</v>
      </c>
      <c r="F14" s="2">
        <f t="shared" si="2"/>
        <v>32.79445727482679</v>
      </c>
      <c r="G14" s="2">
        <f t="shared" si="2"/>
        <v>15.242494226327944</v>
      </c>
      <c r="H14" s="2">
        <f t="shared" si="2"/>
        <v>14.549653579676674</v>
      </c>
      <c r="I14" s="2"/>
      <c r="J14" s="45">
        <v>5.4</v>
      </c>
      <c r="K14" s="46">
        <v>4</v>
      </c>
    </row>
    <row r="15" spans="1:11" ht="14.5" x14ac:dyDescent="0.25">
      <c r="A15" s="7" t="s">
        <v>1</v>
      </c>
      <c r="B15" s="1">
        <v>46</v>
      </c>
      <c r="C15" s="1">
        <v>50</v>
      </c>
      <c r="D15" s="1">
        <v>66</v>
      </c>
      <c r="E15" s="1">
        <v>162</v>
      </c>
      <c r="F15" s="1">
        <v>142</v>
      </c>
      <c r="G15" s="1">
        <v>66</v>
      </c>
      <c r="H15" s="1">
        <v>63</v>
      </c>
      <c r="I15" s="1" t="s">
        <v>48</v>
      </c>
      <c r="J15" s="45"/>
      <c r="K15" s="46"/>
    </row>
    <row r="16" spans="1:11" x14ac:dyDescent="0.25">
      <c r="A16" s="7"/>
      <c r="B16" s="1"/>
      <c r="C16" s="1"/>
      <c r="D16" s="1"/>
      <c r="E16" s="1"/>
      <c r="F16" s="1"/>
      <c r="G16" s="1"/>
      <c r="H16" s="1"/>
      <c r="I16" s="1"/>
      <c r="J16" s="14"/>
      <c r="K16" s="15"/>
    </row>
    <row r="17" spans="1:11" x14ac:dyDescent="0.25">
      <c r="A17" s="7" t="s">
        <v>28</v>
      </c>
      <c r="B17" s="1"/>
      <c r="C17" s="1"/>
      <c r="D17" s="1"/>
      <c r="E17" s="1"/>
      <c r="F17" s="1"/>
      <c r="G17" s="1"/>
      <c r="H17" s="1"/>
      <c r="I17" s="1"/>
      <c r="J17" s="14"/>
      <c r="K17" s="15"/>
    </row>
    <row r="18" spans="1:11" s="20" customFormat="1" x14ac:dyDescent="0.25">
      <c r="A18" s="13" t="s">
        <v>0</v>
      </c>
      <c r="B18" s="2">
        <f>(B19/436)*100</f>
        <v>18.807339449541285</v>
      </c>
      <c r="C18" s="2">
        <f t="shared" ref="C18:H18" si="3">(C19/436)*100</f>
        <v>10.321100917431194</v>
      </c>
      <c r="D18" s="2">
        <f t="shared" si="3"/>
        <v>11.238532110091743</v>
      </c>
      <c r="E18" s="2">
        <f t="shared" si="3"/>
        <v>40.366972477064223</v>
      </c>
      <c r="F18" s="2">
        <f t="shared" si="3"/>
        <v>31.192660550458719</v>
      </c>
      <c r="G18" s="2">
        <f t="shared" si="3"/>
        <v>14.678899082568808</v>
      </c>
      <c r="H18" s="2">
        <f t="shared" si="3"/>
        <v>13.073394495412844</v>
      </c>
      <c r="I18" s="2"/>
      <c r="J18" s="45">
        <v>5.2</v>
      </c>
      <c r="K18" s="46">
        <v>4</v>
      </c>
    </row>
    <row r="19" spans="1:11" ht="14.5" x14ac:dyDescent="0.25">
      <c r="A19" s="7" t="s">
        <v>1</v>
      </c>
      <c r="B19" s="1">
        <v>82</v>
      </c>
      <c r="C19" s="1">
        <v>45</v>
      </c>
      <c r="D19" s="1">
        <v>49</v>
      </c>
      <c r="E19" s="1">
        <v>176</v>
      </c>
      <c r="F19" s="1">
        <v>136</v>
      </c>
      <c r="G19" s="1">
        <v>64</v>
      </c>
      <c r="H19" s="1">
        <v>57</v>
      </c>
      <c r="I19" s="1" t="s">
        <v>49</v>
      </c>
      <c r="J19" s="45"/>
      <c r="K19" s="46"/>
    </row>
    <row r="20" spans="1:11" x14ac:dyDescent="0.25">
      <c r="A20" s="7"/>
      <c r="B20" s="1"/>
      <c r="C20" s="1"/>
      <c r="D20" s="1"/>
      <c r="E20" s="1"/>
      <c r="F20" s="1"/>
      <c r="G20" s="1"/>
      <c r="H20" s="1"/>
      <c r="I20" s="1"/>
      <c r="J20" s="14"/>
      <c r="K20" s="15"/>
    </row>
    <row r="21" spans="1:11" x14ac:dyDescent="0.25">
      <c r="A21" s="7" t="s">
        <v>29</v>
      </c>
      <c r="B21" s="1"/>
      <c r="C21" s="1"/>
      <c r="D21" s="1"/>
      <c r="E21" s="1"/>
      <c r="F21" s="1"/>
      <c r="G21" s="1"/>
      <c r="H21" s="1"/>
      <c r="I21" s="1"/>
      <c r="J21" s="14"/>
      <c r="K21" s="15"/>
    </row>
    <row r="22" spans="1:11" s="20" customFormat="1" x14ac:dyDescent="0.25">
      <c r="A22" s="13" t="s">
        <v>0</v>
      </c>
      <c r="B22" s="2">
        <f>(B23/437)*100</f>
        <v>14.187643020594965</v>
      </c>
      <c r="C22" s="2">
        <f t="shared" ref="C22:H22" si="4">(C23/437)*100</f>
        <v>14.874141876430205</v>
      </c>
      <c r="D22" s="2">
        <f t="shared" si="4"/>
        <v>8.2379862700228834</v>
      </c>
      <c r="E22" s="2">
        <f t="shared" si="4"/>
        <v>37.299771167048057</v>
      </c>
      <c r="F22" s="2">
        <f t="shared" si="4"/>
        <v>29.977116704805489</v>
      </c>
      <c r="G22" s="2">
        <f t="shared" si="4"/>
        <v>17.391304347826086</v>
      </c>
      <c r="H22" s="2">
        <f t="shared" si="4"/>
        <v>15.331807780320366</v>
      </c>
      <c r="I22" s="2"/>
      <c r="J22" s="45">
        <v>5.5</v>
      </c>
      <c r="K22" s="46">
        <v>5</v>
      </c>
    </row>
    <row r="23" spans="1:11" ht="14.5" x14ac:dyDescent="0.25">
      <c r="A23" s="7" t="s">
        <v>1</v>
      </c>
      <c r="B23" s="1">
        <v>62</v>
      </c>
      <c r="C23" s="1">
        <v>65</v>
      </c>
      <c r="D23" s="1">
        <v>36</v>
      </c>
      <c r="E23" s="1">
        <v>163</v>
      </c>
      <c r="F23" s="1">
        <v>131</v>
      </c>
      <c r="G23" s="1">
        <v>76</v>
      </c>
      <c r="H23" s="1">
        <v>67</v>
      </c>
      <c r="I23" s="1" t="s">
        <v>50</v>
      </c>
      <c r="J23" s="45"/>
      <c r="K23" s="46"/>
    </row>
    <row r="24" spans="1:11" x14ac:dyDescent="0.25">
      <c r="A24" s="7"/>
      <c r="B24" s="1"/>
      <c r="C24" s="1"/>
      <c r="D24" s="1"/>
      <c r="E24" s="1"/>
      <c r="F24" s="1"/>
      <c r="G24" s="1"/>
      <c r="H24" s="1"/>
      <c r="I24" s="1"/>
      <c r="J24" s="14"/>
      <c r="K24" s="15"/>
    </row>
    <row r="25" spans="1:11" x14ac:dyDescent="0.25">
      <c r="A25" s="7" t="s">
        <v>30</v>
      </c>
      <c r="B25" s="1"/>
      <c r="C25" s="1"/>
      <c r="D25" s="1"/>
      <c r="E25" s="1"/>
      <c r="F25" s="1"/>
      <c r="G25" s="1"/>
      <c r="H25" s="1"/>
      <c r="I25" s="1"/>
      <c r="J25" s="14"/>
      <c r="K25" s="15"/>
    </row>
    <row r="26" spans="1:11" s="20" customFormat="1" x14ac:dyDescent="0.25">
      <c r="A26" s="13" t="s">
        <v>0</v>
      </c>
      <c r="B26" s="2">
        <f>(B27/434)*100</f>
        <v>15.43778801843318</v>
      </c>
      <c r="C26" s="2">
        <f t="shared" ref="C26:H26" si="5">(C27/434)*100</f>
        <v>14.285714285714285</v>
      </c>
      <c r="D26" s="2">
        <f t="shared" si="5"/>
        <v>12.211981566820276</v>
      </c>
      <c r="E26" s="2">
        <f t="shared" si="5"/>
        <v>41.935483870967744</v>
      </c>
      <c r="F26" s="2">
        <f t="shared" si="5"/>
        <v>24.423963133640552</v>
      </c>
      <c r="G26" s="2">
        <f t="shared" si="5"/>
        <v>17.972350230414747</v>
      </c>
      <c r="H26" s="2">
        <f t="shared" si="5"/>
        <v>15.668202764976957</v>
      </c>
      <c r="I26" s="2"/>
      <c r="J26" s="45">
        <v>5.5</v>
      </c>
      <c r="K26" s="46">
        <v>5</v>
      </c>
    </row>
    <row r="27" spans="1:11" ht="14.5" x14ac:dyDescent="0.25">
      <c r="A27" s="7" t="s">
        <v>1</v>
      </c>
      <c r="B27" s="1">
        <v>67</v>
      </c>
      <c r="C27" s="1">
        <v>62</v>
      </c>
      <c r="D27" s="1">
        <v>53</v>
      </c>
      <c r="E27" s="1">
        <v>182</v>
      </c>
      <c r="F27" s="1">
        <v>106</v>
      </c>
      <c r="G27" s="1">
        <v>78</v>
      </c>
      <c r="H27" s="1">
        <v>68</v>
      </c>
      <c r="I27" s="1" t="s">
        <v>51</v>
      </c>
      <c r="J27" s="45"/>
      <c r="K27" s="46"/>
    </row>
    <row r="28" spans="1:11" x14ac:dyDescent="0.25">
      <c r="A28" s="7"/>
      <c r="B28" s="1"/>
      <c r="C28" s="1"/>
      <c r="D28" s="1"/>
      <c r="E28" s="1"/>
      <c r="F28" s="1"/>
      <c r="G28" s="1"/>
      <c r="H28" s="1"/>
      <c r="I28" s="1"/>
      <c r="J28" s="14"/>
      <c r="K28" s="15"/>
    </row>
    <row r="29" spans="1:11" x14ac:dyDescent="0.25">
      <c r="A29" s="7" t="s">
        <v>4</v>
      </c>
      <c r="B29" s="1"/>
      <c r="C29" s="1"/>
      <c r="D29" s="1"/>
      <c r="E29" s="1"/>
      <c r="F29" s="1"/>
      <c r="G29" s="1"/>
      <c r="H29" s="1"/>
      <c r="I29" s="1"/>
      <c r="J29" s="14"/>
      <c r="K29" s="15"/>
    </row>
    <row r="30" spans="1:11" s="20" customFormat="1" x14ac:dyDescent="0.25">
      <c r="A30" s="13" t="s">
        <v>0</v>
      </c>
      <c r="B30" s="2">
        <f>(B31/435)*100</f>
        <v>20.919540229885058</v>
      </c>
      <c r="C30" s="2">
        <f t="shared" ref="C30:H30" si="6">(C31/435)*100</f>
        <v>13.333333333333334</v>
      </c>
      <c r="D30" s="2">
        <f t="shared" si="6"/>
        <v>11.264367816091953</v>
      </c>
      <c r="E30" s="2">
        <f t="shared" si="6"/>
        <v>45.517241379310349</v>
      </c>
      <c r="F30" s="2">
        <f t="shared" si="6"/>
        <v>22.298850574712645</v>
      </c>
      <c r="G30" s="2">
        <f t="shared" si="6"/>
        <v>16.7816091954023</v>
      </c>
      <c r="H30" s="2">
        <f t="shared" si="6"/>
        <v>15.402298850574713</v>
      </c>
      <c r="I30" s="2"/>
      <c r="J30" s="45">
        <v>5.0999999999999996</v>
      </c>
      <c r="K30" s="46">
        <v>4</v>
      </c>
    </row>
    <row r="31" spans="1:11" x14ac:dyDescent="0.25">
      <c r="A31" s="7" t="s">
        <v>1</v>
      </c>
      <c r="B31" s="1">
        <v>91</v>
      </c>
      <c r="C31" s="1">
        <v>58</v>
      </c>
      <c r="D31" s="1">
        <v>49</v>
      </c>
      <c r="E31" s="1">
        <v>198</v>
      </c>
      <c r="F31" s="1">
        <v>97</v>
      </c>
      <c r="G31" s="1">
        <v>73</v>
      </c>
      <c r="H31" s="1">
        <v>67</v>
      </c>
      <c r="I31" s="1">
        <v>435</v>
      </c>
      <c r="J31" s="45"/>
      <c r="K31" s="46"/>
    </row>
    <row r="32" spans="1:11" x14ac:dyDescent="0.25">
      <c r="A32" s="7"/>
      <c r="B32" s="1"/>
      <c r="C32" s="1"/>
      <c r="D32" s="1"/>
      <c r="E32" s="1"/>
      <c r="F32" s="1"/>
      <c r="G32" s="1"/>
      <c r="H32" s="1"/>
      <c r="I32" s="1"/>
      <c r="J32" s="14"/>
      <c r="K32" s="15"/>
    </row>
    <row r="33" spans="1:11" x14ac:dyDescent="0.25">
      <c r="A33" s="7" t="s">
        <v>5</v>
      </c>
      <c r="B33" s="1"/>
      <c r="C33" s="1"/>
      <c r="D33" s="1"/>
      <c r="E33" s="1"/>
      <c r="F33" s="1"/>
      <c r="G33" s="1"/>
      <c r="H33" s="1"/>
      <c r="I33" s="1"/>
      <c r="J33" s="14"/>
      <c r="K33" s="15"/>
    </row>
    <row r="34" spans="1:11" s="20" customFormat="1" x14ac:dyDescent="0.25">
      <c r="A34" s="13" t="s">
        <v>0</v>
      </c>
      <c r="B34" s="2">
        <f>(B35/433)*100</f>
        <v>16.628175519630485</v>
      </c>
      <c r="C34" s="2">
        <f t="shared" ref="C34:H34" si="7">(C35/433)*100</f>
        <v>14.780600461893764</v>
      </c>
      <c r="D34" s="2">
        <f t="shared" si="7"/>
        <v>10.854503464203233</v>
      </c>
      <c r="E34" s="2">
        <f t="shared" si="7"/>
        <v>42.263279445727484</v>
      </c>
      <c r="F34" s="2">
        <f t="shared" si="7"/>
        <v>24.942263279445729</v>
      </c>
      <c r="G34" s="2">
        <f t="shared" si="7"/>
        <v>15.935334872979215</v>
      </c>
      <c r="H34" s="2">
        <f t="shared" si="7"/>
        <v>16.859122401847575</v>
      </c>
      <c r="I34" s="2"/>
      <c r="J34" s="45">
        <v>5.3</v>
      </c>
      <c r="K34" s="46">
        <v>4</v>
      </c>
    </row>
    <row r="35" spans="1:11" ht="14.5" x14ac:dyDescent="0.25">
      <c r="A35" s="7" t="s">
        <v>1</v>
      </c>
      <c r="B35" s="1">
        <v>72</v>
      </c>
      <c r="C35" s="1">
        <v>64</v>
      </c>
      <c r="D35" s="1">
        <v>47</v>
      </c>
      <c r="E35" s="1">
        <v>183</v>
      </c>
      <c r="F35" s="1">
        <v>108</v>
      </c>
      <c r="G35" s="1">
        <v>69</v>
      </c>
      <c r="H35" s="1">
        <v>73</v>
      </c>
      <c r="I35" s="1" t="s">
        <v>52</v>
      </c>
      <c r="J35" s="45"/>
      <c r="K35" s="46"/>
    </row>
    <row r="36" spans="1:11" x14ac:dyDescent="0.25">
      <c r="A36" s="7"/>
      <c r="B36" s="1"/>
      <c r="C36" s="1"/>
      <c r="D36" s="1"/>
      <c r="E36" s="1"/>
      <c r="F36" s="1"/>
      <c r="G36" s="1"/>
      <c r="H36" s="1"/>
      <c r="I36" s="1"/>
      <c r="J36" s="14"/>
      <c r="K36" s="15"/>
    </row>
    <row r="37" spans="1:11" x14ac:dyDescent="0.25">
      <c r="A37" s="7" t="s">
        <v>31</v>
      </c>
      <c r="B37" s="1"/>
      <c r="C37" s="1"/>
      <c r="D37" s="1"/>
      <c r="E37" s="1"/>
      <c r="F37" s="1"/>
      <c r="G37" s="1"/>
      <c r="H37" s="1"/>
      <c r="I37" s="1"/>
      <c r="J37" s="14"/>
      <c r="K37" s="15"/>
    </row>
    <row r="38" spans="1:11" s="20" customFormat="1" x14ac:dyDescent="0.25">
      <c r="A38" s="13" t="s">
        <v>0</v>
      </c>
      <c r="B38" s="2">
        <f>(B39/435)*100</f>
        <v>9.1954022988505741</v>
      </c>
      <c r="C38" s="2">
        <f t="shared" ref="C38:H38" si="8">(C39/435)*100</f>
        <v>17.241379310344829</v>
      </c>
      <c r="D38" s="2">
        <f t="shared" si="8"/>
        <v>12.873563218390805</v>
      </c>
      <c r="E38" s="2">
        <f t="shared" si="8"/>
        <v>39.310344827586206</v>
      </c>
      <c r="F38" s="2">
        <f t="shared" si="8"/>
        <v>28.965517241379313</v>
      </c>
      <c r="G38" s="2">
        <f t="shared" si="8"/>
        <v>14.942528735632186</v>
      </c>
      <c r="H38" s="2">
        <f t="shared" si="8"/>
        <v>16.7816091954023</v>
      </c>
      <c r="I38" s="2"/>
      <c r="J38" s="45">
        <v>5.6</v>
      </c>
      <c r="K38" s="46">
        <v>5</v>
      </c>
    </row>
    <row r="39" spans="1:11" x14ac:dyDescent="0.25">
      <c r="A39" s="7" t="s">
        <v>1</v>
      </c>
      <c r="B39" s="1">
        <v>40</v>
      </c>
      <c r="C39" s="1">
        <v>75</v>
      </c>
      <c r="D39" s="1">
        <v>56</v>
      </c>
      <c r="E39" s="1">
        <v>171</v>
      </c>
      <c r="F39" s="1">
        <v>126</v>
      </c>
      <c r="G39" s="1">
        <v>65</v>
      </c>
      <c r="H39" s="1">
        <v>73</v>
      </c>
      <c r="I39" s="1">
        <v>435</v>
      </c>
      <c r="J39" s="45"/>
      <c r="K39" s="46"/>
    </row>
    <row r="40" spans="1:11" x14ac:dyDescent="0.25">
      <c r="A40" s="7"/>
      <c r="B40" s="1"/>
      <c r="C40" s="1"/>
      <c r="D40" s="1"/>
      <c r="E40" s="1"/>
      <c r="F40" s="1"/>
      <c r="G40" s="1"/>
      <c r="H40" s="1"/>
      <c r="I40" s="1"/>
      <c r="J40" s="14"/>
      <c r="K40" s="15"/>
    </row>
    <row r="41" spans="1:11" x14ac:dyDescent="0.25">
      <c r="A41" s="7" t="s">
        <v>18</v>
      </c>
      <c r="B41" s="1"/>
      <c r="C41" s="1"/>
      <c r="D41" s="1"/>
      <c r="E41" s="1"/>
      <c r="F41" s="1"/>
      <c r="G41" s="1"/>
      <c r="H41" s="1"/>
      <c r="I41" s="1"/>
      <c r="J41" s="14"/>
      <c r="K41" s="15"/>
    </row>
    <row r="42" spans="1:11" s="20" customFormat="1" x14ac:dyDescent="0.25">
      <c r="A42" s="13" t="s">
        <v>0</v>
      </c>
      <c r="B42" s="2">
        <f>(B43/435)*100</f>
        <v>12.873563218390805</v>
      </c>
      <c r="C42" s="2">
        <f t="shared" ref="C42:H42" si="9">(C43/435)*100</f>
        <v>9.6551724137931032</v>
      </c>
      <c r="D42" s="2">
        <f t="shared" si="9"/>
        <v>14.712643678160919</v>
      </c>
      <c r="E42" s="2">
        <f t="shared" si="9"/>
        <v>37.241379310344833</v>
      </c>
      <c r="F42" s="2">
        <f t="shared" si="9"/>
        <v>28.045977011494255</v>
      </c>
      <c r="G42" s="2">
        <f t="shared" si="9"/>
        <v>15.632183908045977</v>
      </c>
      <c r="H42" s="2">
        <f t="shared" si="9"/>
        <v>19.080459770114942</v>
      </c>
      <c r="I42" s="2"/>
      <c r="J42" s="45">
        <v>5.8</v>
      </c>
      <c r="K42" s="46">
        <v>5</v>
      </c>
    </row>
    <row r="43" spans="1:11" x14ac:dyDescent="0.25">
      <c r="A43" s="7" t="s">
        <v>1</v>
      </c>
      <c r="B43" s="1">
        <v>56</v>
      </c>
      <c r="C43" s="1">
        <v>42</v>
      </c>
      <c r="D43" s="1">
        <v>64</v>
      </c>
      <c r="E43" s="1">
        <v>162</v>
      </c>
      <c r="F43" s="1">
        <v>122</v>
      </c>
      <c r="G43" s="1">
        <v>68</v>
      </c>
      <c r="H43" s="1">
        <v>83</v>
      </c>
      <c r="I43" s="1">
        <v>435</v>
      </c>
      <c r="J43" s="45"/>
      <c r="K43" s="46"/>
    </row>
    <row r="44" spans="1:11" x14ac:dyDescent="0.25">
      <c r="A44" s="7"/>
      <c r="B44" s="1"/>
      <c r="C44" s="1"/>
      <c r="D44" s="1"/>
      <c r="E44" s="1"/>
      <c r="F44" s="1"/>
      <c r="G44" s="1"/>
      <c r="H44" s="1"/>
      <c r="I44" s="1"/>
      <c r="J44" s="14"/>
      <c r="K44" s="15"/>
    </row>
    <row r="45" spans="1:11" x14ac:dyDescent="0.25">
      <c r="A45" s="7" t="s">
        <v>19</v>
      </c>
      <c r="B45" s="1"/>
      <c r="C45" s="1"/>
      <c r="D45" s="1"/>
      <c r="E45" s="1"/>
      <c r="F45" s="1"/>
      <c r="G45" s="1"/>
      <c r="H45" s="1"/>
      <c r="I45" s="1"/>
      <c r="J45" s="14"/>
      <c r="K45" s="15"/>
    </row>
    <row r="46" spans="1:11" s="20" customFormat="1" x14ac:dyDescent="0.25">
      <c r="A46" s="13" t="s">
        <v>0</v>
      </c>
      <c r="B46" s="2">
        <f>(B47/432)*100</f>
        <v>15.972222222222221</v>
      </c>
      <c r="C46" s="2">
        <f t="shared" ref="C46:H46" si="10">(C47/432)*100</f>
        <v>12.731481481481483</v>
      </c>
      <c r="D46" s="2">
        <f t="shared" si="10"/>
        <v>8.7962962962962958</v>
      </c>
      <c r="E46" s="2">
        <f t="shared" si="10"/>
        <v>37.5</v>
      </c>
      <c r="F46" s="2">
        <f t="shared" si="10"/>
        <v>29.629629629629626</v>
      </c>
      <c r="G46" s="2">
        <f t="shared" si="10"/>
        <v>15.277777777777779</v>
      </c>
      <c r="H46" s="2">
        <f t="shared" si="10"/>
        <v>17.592592592592592</v>
      </c>
      <c r="I46" s="2"/>
      <c r="J46" s="45">
        <v>5.5</v>
      </c>
      <c r="K46" s="46">
        <v>5</v>
      </c>
    </row>
    <row r="47" spans="1:11" ht="14.5" x14ac:dyDescent="0.25">
      <c r="A47" s="7" t="s">
        <v>1</v>
      </c>
      <c r="B47" s="1">
        <v>69</v>
      </c>
      <c r="C47" s="1">
        <v>55</v>
      </c>
      <c r="D47" s="1">
        <v>38</v>
      </c>
      <c r="E47" s="1">
        <v>162</v>
      </c>
      <c r="F47" s="1">
        <v>128</v>
      </c>
      <c r="G47" s="1">
        <v>66</v>
      </c>
      <c r="H47" s="1">
        <v>76</v>
      </c>
      <c r="I47" s="1" t="s">
        <v>53</v>
      </c>
      <c r="J47" s="45"/>
      <c r="K47" s="46"/>
    </row>
    <row r="48" spans="1:11" x14ac:dyDescent="0.25">
      <c r="A48" s="7"/>
      <c r="B48" s="1"/>
      <c r="C48" s="1"/>
      <c r="D48" s="1"/>
      <c r="E48" s="1"/>
      <c r="F48" s="1"/>
      <c r="G48" s="1"/>
      <c r="H48" s="1"/>
      <c r="I48" s="1"/>
      <c r="J48" s="14"/>
      <c r="K48" s="15"/>
    </row>
    <row r="49" spans="1:11" x14ac:dyDescent="0.25">
      <c r="A49" s="7" t="s">
        <v>6</v>
      </c>
      <c r="B49" s="1"/>
      <c r="C49" s="1"/>
      <c r="D49" s="1"/>
      <c r="E49" s="1"/>
      <c r="F49" s="1"/>
      <c r="G49" s="1"/>
      <c r="H49" s="1"/>
      <c r="I49" s="1"/>
      <c r="J49" s="14"/>
      <c r="K49" s="15"/>
    </row>
    <row r="50" spans="1:11" s="20" customFormat="1" x14ac:dyDescent="0.25">
      <c r="A50" s="13" t="s">
        <v>0</v>
      </c>
      <c r="B50" s="2">
        <f>(B51/435)*100</f>
        <v>21.149425287356323</v>
      </c>
      <c r="C50" s="2">
        <f t="shared" ref="C50:H50" si="11">(C51/435)*100</f>
        <v>14.712643678160919</v>
      </c>
      <c r="D50" s="2">
        <f t="shared" si="11"/>
        <v>9.1954022988505741</v>
      </c>
      <c r="E50" s="2">
        <f t="shared" si="11"/>
        <v>45.057471264367813</v>
      </c>
      <c r="F50" s="2">
        <f t="shared" si="11"/>
        <v>22.988505747126435</v>
      </c>
      <c r="G50" s="2">
        <f t="shared" si="11"/>
        <v>17.931034482758619</v>
      </c>
      <c r="H50" s="2">
        <f t="shared" si="11"/>
        <v>14.022988505747128</v>
      </c>
      <c r="I50" s="2"/>
      <c r="J50" s="45">
        <v>5.2</v>
      </c>
      <c r="K50" s="46">
        <v>4</v>
      </c>
    </row>
    <row r="51" spans="1:11" x14ac:dyDescent="0.25">
      <c r="A51" s="7" t="s">
        <v>1</v>
      </c>
      <c r="B51" s="1">
        <v>92</v>
      </c>
      <c r="C51" s="1">
        <v>64</v>
      </c>
      <c r="D51" s="1">
        <v>40</v>
      </c>
      <c r="E51" s="1">
        <v>196</v>
      </c>
      <c r="F51" s="1">
        <v>100</v>
      </c>
      <c r="G51" s="1">
        <v>78</v>
      </c>
      <c r="H51" s="1">
        <v>61</v>
      </c>
      <c r="I51" s="1">
        <v>435</v>
      </c>
      <c r="J51" s="45"/>
      <c r="K51" s="46"/>
    </row>
    <row r="52" spans="1:11" x14ac:dyDescent="0.25">
      <c r="A52" s="7"/>
      <c r="B52" s="1"/>
      <c r="C52" s="1"/>
      <c r="D52" s="1"/>
      <c r="E52" s="1"/>
      <c r="F52" s="1"/>
      <c r="G52" s="1"/>
      <c r="H52" s="1"/>
      <c r="I52" s="1"/>
      <c r="J52" s="14"/>
      <c r="K52" s="15"/>
    </row>
    <row r="53" spans="1:11" x14ac:dyDescent="0.25">
      <c r="A53" s="7" t="s">
        <v>7</v>
      </c>
      <c r="B53" s="1"/>
      <c r="C53" s="1"/>
      <c r="D53" s="1"/>
      <c r="E53" s="1"/>
      <c r="F53" s="1"/>
      <c r="G53" s="1"/>
      <c r="H53" s="1"/>
      <c r="I53" s="1"/>
      <c r="J53" s="14"/>
      <c r="K53" s="15"/>
    </row>
    <row r="54" spans="1:11" s="20" customFormat="1" x14ac:dyDescent="0.25">
      <c r="A54" s="13" t="s">
        <v>0</v>
      </c>
      <c r="B54" s="2">
        <f>(B55/435)*100</f>
        <v>15.402298850574713</v>
      </c>
      <c r="C54" s="2">
        <f t="shared" ref="C54:H54" si="12">(C55/435)*100</f>
        <v>21.609195402298852</v>
      </c>
      <c r="D54" s="2">
        <f t="shared" si="12"/>
        <v>13.333333333333334</v>
      </c>
      <c r="E54" s="2">
        <f t="shared" si="12"/>
        <v>50.344827586206897</v>
      </c>
      <c r="F54" s="2">
        <f t="shared" si="12"/>
        <v>20</v>
      </c>
      <c r="G54" s="2">
        <f t="shared" si="12"/>
        <v>16.091954022988507</v>
      </c>
      <c r="H54" s="2">
        <f t="shared" si="12"/>
        <v>13.563218390804598</v>
      </c>
      <c r="I54" s="2"/>
      <c r="J54" s="45">
        <v>4.9000000000000004</v>
      </c>
      <c r="K54" s="46">
        <v>3</v>
      </c>
    </row>
    <row r="55" spans="1:11" x14ac:dyDescent="0.25">
      <c r="A55" s="7" t="s">
        <v>1</v>
      </c>
      <c r="B55" s="1">
        <v>67</v>
      </c>
      <c r="C55" s="1">
        <v>94</v>
      </c>
      <c r="D55" s="1">
        <v>58</v>
      </c>
      <c r="E55" s="1">
        <v>219</v>
      </c>
      <c r="F55" s="1">
        <v>87</v>
      </c>
      <c r="G55" s="1">
        <v>70</v>
      </c>
      <c r="H55" s="1">
        <v>59</v>
      </c>
      <c r="I55" s="1">
        <v>435</v>
      </c>
      <c r="J55" s="45"/>
      <c r="K55" s="46"/>
    </row>
    <row r="56" spans="1:11" x14ac:dyDescent="0.25">
      <c r="A56" s="7"/>
      <c r="B56" s="1"/>
      <c r="C56" s="1"/>
      <c r="D56" s="1"/>
      <c r="E56" s="1"/>
      <c r="F56" s="1"/>
      <c r="G56" s="1"/>
      <c r="H56" s="1"/>
      <c r="I56" s="1"/>
      <c r="J56" s="14"/>
      <c r="K56" s="15"/>
    </row>
    <row r="57" spans="1:11" x14ac:dyDescent="0.25">
      <c r="A57" s="7" t="s">
        <v>8</v>
      </c>
      <c r="B57" s="1"/>
      <c r="C57" s="1"/>
      <c r="D57" s="1"/>
      <c r="E57" s="1"/>
      <c r="F57" s="1"/>
      <c r="G57" s="1"/>
      <c r="H57" s="1"/>
      <c r="I57" s="1"/>
      <c r="J57" s="14"/>
      <c r="K57" s="15"/>
    </row>
    <row r="58" spans="1:11" s="20" customFormat="1" x14ac:dyDescent="0.25">
      <c r="A58" s="13" t="s">
        <v>0</v>
      </c>
      <c r="B58" s="2">
        <f>(B59/433)*100</f>
        <v>17.782909930715935</v>
      </c>
      <c r="C58" s="2">
        <f t="shared" ref="C58:H58" si="13">(C59/433)*100</f>
        <v>14.780600461893764</v>
      </c>
      <c r="D58" s="2">
        <f t="shared" si="13"/>
        <v>18.013856812933028</v>
      </c>
      <c r="E58" s="2">
        <f t="shared" si="13"/>
        <v>50.577367205542721</v>
      </c>
      <c r="F58" s="2">
        <f t="shared" si="13"/>
        <v>21.939953810623557</v>
      </c>
      <c r="G58" s="2">
        <f t="shared" si="13"/>
        <v>15.011547344110854</v>
      </c>
      <c r="H58" s="2">
        <f t="shared" si="13"/>
        <v>12.471131639722865</v>
      </c>
      <c r="I58" s="2"/>
      <c r="J58" s="45">
        <v>4.8</v>
      </c>
      <c r="K58" s="46">
        <v>3</v>
      </c>
    </row>
    <row r="59" spans="1:11" ht="14.5" x14ac:dyDescent="0.25">
      <c r="A59" s="7" t="s">
        <v>1</v>
      </c>
      <c r="B59" s="1">
        <v>77</v>
      </c>
      <c r="C59" s="1">
        <v>64</v>
      </c>
      <c r="D59" s="1">
        <v>78</v>
      </c>
      <c r="E59" s="1">
        <v>219</v>
      </c>
      <c r="F59" s="1">
        <v>95</v>
      </c>
      <c r="G59" s="1">
        <v>65</v>
      </c>
      <c r="H59" s="1">
        <v>54</v>
      </c>
      <c r="I59" s="1" t="s">
        <v>54</v>
      </c>
      <c r="J59" s="45"/>
      <c r="K59" s="46"/>
    </row>
    <row r="60" spans="1:11" x14ac:dyDescent="0.25">
      <c r="A60" s="7"/>
      <c r="B60" s="1"/>
      <c r="C60" s="1"/>
      <c r="D60" s="1"/>
      <c r="E60" s="1"/>
      <c r="F60" s="1"/>
      <c r="G60" s="1"/>
      <c r="H60" s="1"/>
      <c r="I60" s="1"/>
      <c r="J60" s="14"/>
      <c r="K60" s="15"/>
    </row>
    <row r="61" spans="1:11" x14ac:dyDescent="0.25">
      <c r="A61" s="7" t="s">
        <v>9</v>
      </c>
      <c r="B61" s="1"/>
      <c r="C61" s="1"/>
      <c r="D61" s="1"/>
      <c r="E61" s="1"/>
      <c r="F61" s="1"/>
      <c r="G61" s="1"/>
      <c r="H61" s="1"/>
      <c r="I61" s="1"/>
      <c r="J61" s="14"/>
      <c r="K61" s="15"/>
    </row>
    <row r="62" spans="1:11" s="20" customFormat="1" x14ac:dyDescent="0.25">
      <c r="A62" s="13" t="s">
        <v>0</v>
      </c>
      <c r="B62" s="2">
        <f>(B63/435)*100</f>
        <v>17.011494252873565</v>
      </c>
      <c r="C62" s="2">
        <f t="shared" ref="C62:H62" si="14">(C63/435)*100</f>
        <v>17.47126436781609</v>
      </c>
      <c r="D62" s="2">
        <f t="shared" si="14"/>
        <v>13.563218390804598</v>
      </c>
      <c r="E62" s="2">
        <f t="shared" si="14"/>
        <v>48.045977011494251</v>
      </c>
      <c r="F62" s="2">
        <f t="shared" si="14"/>
        <v>27.816091954022987</v>
      </c>
      <c r="G62" s="2">
        <f t="shared" si="14"/>
        <v>12.873563218390805</v>
      </c>
      <c r="H62" s="2">
        <f t="shared" si="14"/>
        <v>11.264367816091953</v>
      </c>
      <c r="I62" s="2"/>
      <c r="J62" s="45">
        <v>4.7</v>
      </c>
      <c r="K62" s="46">
        <v>4</v>
      </c>
    </row>
    <row r="63" spans="1:11" x14ac:dyDescent="0.25">
      <c r="A63" s="7" t="s">
        <v>1</v>
      </c>
      <c r="B63" s="1">
        <v>74</v>
      </c>
      <c r="C63" s="1">
        <v>76</v>
      </c>
      <c r="D63" s="1">
        <v>59</v>
      </c>
      <c r="E63" s="1">
        <v>209</v>
      </c>
      <c r="F63" s="1">
        <v>121</v>
      </c>
      <c r="G63" s="1">
        <v>56</v>
      </c>
      <c r="H63" s="1">
        <v>49</v>
      </c>
      <c r="I63" s="1">
        <v>435</v>
      </c>
      <c r="J63" s="45"/>
      <c r="K63" s="46"/>
    </row>
    <row r="64" spans="1:11" x14ac:dyDescent="0.25">
      <c r="A64" s="7"/>
      <c r="B64" s="1"/>
      <c r="C64" s="1"/>
      <c r="D64" s="1"/>
      <c r="E64" s="1"/>
      <c r="F64" s="1"/>
      <c r="G64" s="1"/>
      <c r="H64" s="1"/>
      <c r="I64" s="1"/>
      <c r="J64" s="14"/>
      <c r="K64" s="15"/>
    </row>
    <row r="65" spans="1:11" x14ac:dyDescent="0.25">
      <c r="A65" s="7" t="s">
        <v>32</v>
      </c>
      <c r="B65" s="1"/>
      <c r="C65" s="1"/>
      <c r="D65" s="1"/>
      <c r="E65" s="1"/>
      <c r="F65" s="1"/>
      <c r="G65" s="1"/>
      <c r="H65" s="1"/>
      <c r="I65" s="1"/>
      <c r="J65" s="14"/>
      <c r="K65" s="15"/>
    </row>
    <row r="66" spans="1:11" s="20" customFormat="1" x14ac:dyDescent="0.25">
      <c r="A66" s="13" t="s">
        <v>0</v>
      </c>
      <c r="B66" s="2">
        <f>(B67/434)*100</f>
        <v>18.433179723502306</v>
      </c>
      <c r="C66" s="2">
        <f t="shared" ref="C66:H66" si="15">(C67/434)*100</f>
        <v>14.746543778801843</v>
      </c>
      <c r="D66" s="2">
        <f t="shared" si="15"/>
        <v>15.207373271889402</v>
      </c>
      <c r="E66" s="2">
        <f t="shared" si="15"/>
        <v>48.387096774193552</v>
      </c>
      <c r="F66" s="2">
        <f t="shared" si="15"/>
        <v>28.801843317972349</v>
      </c>
      <c r="G66" s="2">
        <f t="shared" si="15"/>
        <v>10.368663594470046</v>
      </c>
      <c r="H66" s="2">
        <f t="shared" si="15"/>
        <v>12.442396313364055</v>
      </c>
      <c r="I66" s="2"/>
      <c r="J66" s="45">
        <v>4.7</v>
      </c>
      <c r="K66" s="46">
        <v>4</v>
      </c>
    </row>
    <row r="67" spans="1:11" ht="14.5" x14ac:dyDescent="0.25">
      <c r="A67" s="7" t="s">
        <v>1</v>
      </c>
      <c r="B67" s="1">
        <v>80</v>
      </c>
      <c r="C67" s="1">
        <v>64</v>
      </c>
      <c r="D67" s="1">
        <v>66</v>
      </c>
      <c r="E67" s="1">
        <v>210</v>
      </c>
      <c r="F67" s="1">
        <v>125</v>
      </c>
      <c r="G67" s="1">
        <v>45</v>
      </c>
      <c r="H67" s="1">
        <v>54</v>
      </c>
      <c r="I67" s="1" t="s">
        <v>55</v>
      </c>
      <c r="J67" s="45"/>
      <c r="K67" s="46"/>
    </row>
    <row r="68" spans="1:11" x14ac:dyDescent="0.25">
      <c r="A68" s="7"/>
      <c r="B68" s="1"/>
      <c r="C68" s="1"/>
      <c r="D68" s="1"/>
      <c r="E68" s="1"/>
      <c r="F68" s="1"/>
      <c r="G68" s="1"/>
      <c r="H68" s="1"/>
      <c r="I68" s="1"/>
      <c r="J68" s="14"/>
      <c r="K68" s="15"/>
    </row>
    <row r="69" spans="1:11" x14ac:dyDescent="0.25">
      <c r="A69" s="7" t="s">
        <v>10</v>
      </c>
      <c r="B69" s="1"/>
      <c r="C69" s="1"/>
      <c r="D69" s="1"/>
      <c r="E69" s="1"/>
      <c r="F69" s="1"/>
      <c r="G69" s="1"/>
      <c r="H69" s="1"/>
      <c r="I69" s="1"/>
      <c r="J69" s="14"/>
      <c r="K69" s="15"/>
    </row>
    <row r="70" spans="1:11" s="20" customFormat="1" x14ac:dyDescent="0.25">
      <c r="A70" s="13" t="s">
        <v>0</v>
      </c>
      <c r="B70" s="2">
        <f>(B71/434)*100</f>
        <v>9.9078341013824893</v>
      </c>
      <c r="C70" s="2">
        <f t="shared" ref="C70:H70" si="16">(C71/434)*100</f>
        <v>18.202764976958523</v>
      </c>
      <c r="D70" s="2">
        <f t="shared" si="16"/>
        <v>14.285714285714285</v>
      </c>
      <c r="E70" s="2">
        <f t="shared" si="16"/>
        <v>42.396313364055302</v>
      </c>
      <c r="F70" s="2">
        <f t="shared" si="16"/>
        <v>31.797235023041477</v>
      </c>
      <c r="G70" s="2">
        <f t="shared" si="16"/>
        <v>13.364055299539171</v>
      </c>
      <c r="H70" s="2">
        <f t="shared" si="16"/>
        <v>12.442396313364055</v>
      </c>
      <c r="I70" s="2"/>
      <c r="J70" s="45">
        <v>5.0999999999999996</v>
      </c>
      <c r="K70" s="46">
        <v>4</v>
      </c>
    </row>
    <row r="71" spans="1:11" ht="14.5" x14ac:dyDescent="0.25">
      <c r="A71" s="7" t="s">
        <v>1</v>
      </c>
      <c r="B71" s="1">
        <v>43</v>
      </c>
      <c r="C71" s="1">
        <v>79</v>
      </c>
      <c r="D71" s="1">
        <v>62</v>
      </c>
      <c r="E71" s="1">
        <v>184</v>
      </c>
      <c r="F71" s="1">
        <v>138</v>
      </c>
      <c r="G71" s="1">
        <v>58</v>
      </c>
      <c r="H71" s="1">
        <v>54</v>
      </c>
      <c r="I71" s="1" t="s">
        <v>56</v>
      </c>
      <c r="J71" s="45"/>
      <c r="K71" s="46"/>
    </row>
    <row r="72" spans="1:11" x14ac:dyDescent="0.25">
      <c r="A72" s="7"/>
      <c r="B72" s="1"/>
      <c r="C72" s="1"/>
      <c r="D72" s="1"/>
      <c r="E72" s="1"/>
      <c r="F72" s="1"/>
      <c r="G72" s="1"/>
      <c r="H72" s="1"/>
      <c r="I72" s="1"/>
      <c r="J72" s="14"/>
      <c r="K72" s="15"/>
    </row>
    <row r="73" spans="1:11" x14ac:dyDescent="0.25">
      <c r="A73" s="7" t="s">
        <v>33</v>
      </c>
      <c r="B73" s="1"/>
      <c r="C73" s="1"/>
      <c r="D73" s="1"/>
      <c r="E73" s="1"/>
      <c r="F73" s="1"/>
      <c r="G73" s="1"/>
      <c r="H73" s="1"/>
      <c r="I73" s="1"/>
      <c r="J73" s="14"/>
      <c r="K73" s="15"/>
    </row>
    <row r="74" spans="1:11" s="20" customFormat="1" x14ac:dyDescent="0.25">
      <c r="A74" s="13" t="s">
        <v>0</v>
      </c>
      <c r="B74" s="2">
        <f>(B75/435)*100</f>
        <v>11.494252873563218</v>
      </c>
      <c r="C74" s="2">
        <f t="shared" ref="C74:H74" si="17">(C75/435)*100</f>
        <v>8.7356321839080451</v>
      </c>
      <c r="D74" s="2">
        <f t="shared" si="17"/>
        <v>17.241379310344829</v>
      </c>
      <c r="E74" s="2">
        <f t="shared" si="17"/>
        <v>37.47126436781609</v>
      </c>
      <c r="F74" s="2">
        <f t="shared" si="17"/>
        <v>32.873563218390807</v>
      </c>
      <c r="G74" s="2">
        <f t="shared" si="17"/>
        <v>14.712643678160919</v>
      </c>
      <c r="H74" s="2">
        <f t="shared" si="17"/>
        <v>14.942528735632186</v>
      </c>
      <c r="I74" s="2"/>
      <c r="J74" s="45">
        <v>5.5</v>
      </c>
      <c r="K74" s="46">
        <v>5</v>
      </c>
    </row>
    <row r="75" spans="1:11" x14ac:dyDescent="0.25">
      <c r="A75" s="7" t="s">
        <v>1</v>
      </c>
      <c r="B75" s="1">
        <v>50</v>
      </c>
      <c r="C75" s="1">
        <v>38</v>
      </c>
      <c r="D75" s="1">
        <v>75</v>
      </c>
      <c r="E75" s="1">
        <v>163</v>
      </c>
      <c r="F75" s="1">
        <v>143</v>
      </c>
      <c r="G75" s="1">
        <v>64</v>
      </c>
      <c r="H75" s="1">
        <v>65</v>
      </c>
      <c r="I75" s="1">
        <v>435</v>
      </c>
      <c r="J75" s="45"/>
      <c r="K75" s="46"/>
    </row>
    <row r="76" spans="1:11" x14ac:dyDescent="0.25">
      <c r="A76" s="7"/>
      <c r="B76" s="1"/>
      <c r="C76" s="1"/>
      <c r="D76" s="1"/>
      <c r="E76" s="1"/>
      <c r="F76" s="1"/>
      <c r="G76" s="1"/>
      <c r="H76" s="1"/>
      <c r="I76" s="1"/>
      <c r="J76" s="14"/>
      <c r="K76" s="15"/>
    </row>
    <row r="77" spans="1:11" x14ac:dyDescent="0.25">
      <c r="A77" s="7" t="s">
        <v>11</v>
      </c>
      <c r="B77" s="1"/>
      <c r="C77" s="1"/>
      <c r="D77" s="1"/>
      <c r="E77" s="1"/>
      <c r="F77" s="1"/>
      <c r="G77" s="1"/>
      <c r="H77" s="1"/>
      <c r="I77" s="1"/>
      <c r="J77" s="14"/>
      <c r="K77" s="15"/>
    </row>
    <row r="78" spans="1:11" s="20" customFormat="1" x14ac:dyDescent="0.25">
      <c r="A78" s="13" t="s">
        <v>0</v>
      </c>
      <c r="B78" s="2">
        <f>(B79/433)*100</f>
        <v>7.6212471131639719</v>
      </c>
      <c r="C78" s="2">
        <f t="shared" ref="C78:H78" si="18">(C79/433)*100</f>
        <v>12.471131639722865</v>
      </c>
      <c r="D78" s="2">
        <f t="shared" si="18"/>
        <v>7.6212471131639719</v>
      </c>
      <c r="E78" s="2">
        <f t="shared" si="18"/>
        <v>27.713625866050805</v>
      </c>
      <c r="F78" s="2">
        <f t="shared" si="18"/>
        <v>38.568129330254038</v>
      </c>
      <c r="G78" s="2">
        <f t="shared" si="18"/>
        <v>19.861431870669747</v>
      </c>
      <c r="H78" s="2">
        <f t="shared" si="18"/>
        <v>13.856812933025402</v>
      </c>
      <c r="I78" s="2"/>
      <c r="J78" s="45">
        <v>5.8</v>
      </c>
      <c r="K78" s="46">
        <v>5</v>
      </c>
    </row>
    <row r="79" spans="1:11" ht="14.5" x14ac:dyDescent="0.25">
      <c r="A79" s="7" t="s">
        <v>1</v>
      </c>
      <c r="B79" s="1">
        <v>33</v>
      </c>
      <c r="C79" s="1">
        <v>54</v>
      </c>
      <c r="D79" s="1">
        <v>33</v>
      </c>
      <c r="E79" s="1">
        <v>120</v>
      </c>
      <c r="F79" s="1">
        <v>167</v>
      </c>
      <c r="G79" s="1">
        <v>86</v>
      </c>
      <c r="H79" s="1">
        <v>60</v>
      </c>
      <c r="I79" s="1" t="s">
        <v>57</v>
      </c>
      <c r="J79" s="45"/>
      <c r="K79" s="46"/>
    </row>
    <row r="80" spans="1:11" x14ac:dyDescent="0.25">
      <c r="A80" s="7"/>
      <c r="B80" s="1"/>
      <c r="C80" s="1"/>
      <c r="D80" s="1"/>
      <c r="E80" s="1"/>
      <c r="F80" s="1"/>
      <c r="G80" s="1"/>
      <c r="H80" s="1"/>
      <c r="I80" s="1"/>
      <c r="J80" s="14"/>
      <c r="K80" s="15"/>
    </row>
    <row r="81" spans="1:11" x14ac:dyDescent="0.25">
      <c r="A81" s="7" t="s">
        <v>20</v>
      </c>
      <c r="B81" s="1"/>
      <c r="C81" s="1"/>
      <c r="D81" s="1"/>
      <c r="E81" s="1"/>
      <c r="F81" s="1"/>
      <c r="G81" s="1"/>
      <c r="H81" s="1"/>
      <c r="I81" s="1"/>
      <c r="J81" s="14"/>
      <c r="K81" s="15"/>
    </row>
    <row r="82" spans="1:11" s="20" customFormat="1" x14ac:dyDescent="0.25">
      <c r="A82" s="13" t="s">
        <v>0</v>
      </c>
      <c r="B82" s="2">
        <f>(B83/435)*100</f>
        <v>10.114942528735632</v>
      </c>
      <c r="C82" s="2">
        <f t="shared" ref="C82:H82" si="19">(C83/435)*100</f>
        <v>9.4252873563218387</v>
      </c>
      <c r="D82" s="2">
        <f t="shared" si="19"/>
        <v>11.03448275862069</v>
      </c>
      <c r="E82" s="2">
        <f t="shared" si="19"/>
        <v>30.574712643678158</v>
      </c>
      <c r="F82" s="2">
        <f t="shared" si="19"/>
        <v>31.494252873563216</v>
      </c>
      <c r="G82" s="2">
        <f t="shared" si="19"/>
        <v>20.919540229885058</v>
      </c>
      <c r="H82" s="2">
        <f t="shared" si="19"/>
        <v>17.011494252873565</v>
      </c>
      <c r="I82" s="2"/>
      <c r="J82" s="45">
        <v>6.1</v>
      </c>
      <c r="K82" s="46">
        <v>5</v>
      </c>
    </row>
    <row r="83" spans="1:11" x14ac:dyDescent="0.25">
      <c r="A83" s="7" t="s">
        <v>1</v>
      </c>
      <c r="B83" s="1">
        <v>44</v>
      </c>
      <c r="C83" s="1">
        <v>41</v>
      </c>
      <c r="D83" s="1">
        <v>48</v>
      </c>
      <c r="E83" s="1">
        <v>133</v>
      </c>
      <c r="F83" s="1">
        <v>137</v>
      </c>
      <c r="G83" s="1">
        <v>91</v>
      </c>
      <c r="H83" s="1">
        <v>74</v>
      </c>
      <c r="I83" s="1">
        <v>435</v>
      </c>
      <c r="J83" s="45"/>
      <c r="K83" s="46"/>
    </row>
    <row r="84" spans="1:11" x14ac:dyDescent="0.25">
      <c r="A84" s="7"/>
      <c r="B84" s="1"/>
      <c r="C84" s="1"/>
      <c r="D84" s="1"/>
      <c r="E84" s="1"/>
      <c r="F84" s="1"/>
      <c r="G84" s="1"/>
      <c r="H84" s="1"/>
      <c r="I84" s="1"/>
      <c r="J84" s="14"/>
      <c r="K84" s="15"/>
    </row>
    <row r="85" spans="1:11" x14ac:dyDescent="0.25">
      <c r="A85" s="7" t="s">
        <v>21</v>
      </c>
      <c r="B85" s="1"/>
      <c r="C85" s="1"/>
      <c r="D85" s="1"/>
      <c r="E85" s="1"/>
      <c r="F85" s="1"/>
      <c r="G85" s="1"/>
      <c r="H85" s="1"/>
      <c r="I85" s="1"/>
      <c r="J85" s="14"/>
      <c r="K85" s="15"/>
    </row>
    <row r="86" spans="1:11" s="20" customFormat="1" x14ac:dyDescent="0.25">
      <c r="A86" s="13" t="s">
        <v>0</v>
      </c>
      <c r="B86" s="2">
        <f>(B87/435)*100</f>
        <v>25.287356321839084</v>
      </c>
      <c r="C86" s="2">
        <f t="shared" ref="C86:H86" si="20">(C87/435)*100</f>
        <v>10.114942528735632</v>
      </c>
      <c r="D86" s="2">
        <f t="shared" si="20"/>
        <v>8.7356321839080451</v>
      </c>
      <c r="E86" s="2">
        <f t="shared" si="20"/>
        <v>44.137931034482762</v>
      </c>
      <c r="F86" s="2">
        <f t="shared" si="20"/>
        <v>25.057471264367813</v>
      </c>
      <c r="G86" s="2">
        <f t="shared" si="20"/>
        <v>15.862068965517242</v>
      </c>
      <c r="H86" s="2">
        <f t="shared" si="20"/>
        <v>14.942528735632186</v>
      </c>
      <c r="I86" s="2"/>
      <c r="J86" s="45">
        <v>5.2</v>
      </c>
      <c r="K86" s="46">
        <v>4</v>
      </c>
    </row>
    <row r="87" spans="1:11" x14ac:dyDescent="0.25">
      <c r="A87" s="7" t="s">
        <v>1</v>
      </c>
      <c r="B87" s="1">
        <v>110</v>
      </c>
      <c r="C87" s="1">
        <v>44</v>
      </c>
      <c r="D87" s="1">
        <v>38</v>
      </c>
      <c r="E87" s="1">
        <v>192</v>
      </c>
      <c r="F87" s="1">
        <v>109</v>
      </c>
      <c r="G87" s="1">
        <v>69</v>
      </c>
      <c r="H87" s="1">
        <v>65</v>
      </c>
      <c r="I87" s="1">
        <v>435</v>
      </c>
      <c r="J87" s="45"/>
      <c r="K87" s="46"/>
    </row>
    <row r="88" spans="1:11" x14ac:dyDescent="0.25">
      <c r="A88" s="7"/>
      <c r="B88" s="1"/>
      <c r="C88" s="1"/>
      <c r="D88" s="1"/>
      <c r="E88" s="1"/>
      <c r="F88" s="1"/>
      <c r="G88" s="1"/>
      <c r="H88" s="1"/>
      <c r="I88" s="1"/>
      <c r="J88" s="14"/>
      <c r="K88" s="15"/>
    </row>
    <row r="89" spans="1:11" x14ac:dyDescent="0.25">
      <c r="A89" s="7" t="s">
        <v>12</v>
      </c>
      <c r="B89" s="1"/>
      <c r="C89" s="1"/>
      <c r="D89" s="1"/>
      <c r="E89" s="1"/>
      <c r="F89" s="1"/>
      <c r="G89" s="1"/>
      <c r="H89" s="1"/>
      <c r="I89" s="1"/>
      <c r="J89" s="14"/>
      <c r="K89" s="15"/>
    </row>
    <row r="90" spans="1:11" s="20" customFormat="1" x14ac:dyDescent="0.25">
      <c r="A90" s="13" t="s">
        <v>0</v>
      </c>
      <c r="B90" s="2">
        <f>(B91/435)*100</f>
        <v>19.770114942528735</v>
      </c>
      <c r="C90" s="2">
        <f t="shared" ref="C90:H90" si="21">(C91/435)*100</f>
        <v>22.298850574712645</v>
      </c>
      <c r="D90" s="2">
        <f t="shared" si="21"/>
        <v>8.5057471264367823</v>
      </c>
      <c r="E90" s="2">
        <f t="shared" si="21"/>
        <v>50.574712643678168</v>
      </c>
      <c r="F90" s="2">
        <f t="shared" si="21"/>
        <v>17.931034482758619</v>
      </c>
      <c r="G90" s="2">
        <f t="shared" si="21"/>
        <v>17.931034482758619</v>
      </c>
      <c r="H90" s="2">
        <f t="shared" si="21"/>
        <v>13.563218390804598</v>
      </c>
      <c r="I90" s="2"/>
      <c r="J90" s="45">
        <v>4.9000000000000004</v>
      </c>
      <c r="K90" s="46">
        <v>3</v>
      </c>
    </row>
    <row r="91" spans="1:11" x14ac:dyDescent="0.25">
      <c r="A91" s="7" t="s">
        <v>1</v>
      </c>
      <c r="B91" s="1">
        <v>86</v>
      </c>
      <c r="C91" s="1">
        <v>97</v>
      </c>
      <c r="D91" s="1">
        <v>37</v>
      </c>
      <c r="E91" s="1">
        <v>220</v>
      </c>
      <c r="F91" s="1">
        <v>78</v>
      </c>
      <c r="G91" s="1">
        <v>78</v>
      </c>
      <c r="H91" s="1">
        <v>59</v>
      </c>
      <c r="I91" s="1">
        <v>435</v>
      </c>
      <c r="J91" s="45"/>
      <c r="K91" s="46"/>
    </row>
    <row r="92" spans="1:11" x14ac:dyDescent="0.25">
      <c r="A92" s="7"/>
      <c r="B92" s="1"/>
      <c r="C92" s="1"/>
      <c r="D92" s="1"/>
      <c r="E92" s="1"/>
      <c r="F92" s="1"/>
      <c r="G92" s="1"/>
      <c r="H92" s="1"/>
      <c r="I92" s="1"/>
      <c r="J92" s="14"/>
      <c r="K92" s="15"/>
    </row>
    <row r="93" spans="1:11" x14ac:dyDescent="0.25">
      <c r="A93" s="7" t="s">
        <v>13</v>
      </c>
      <c r="B93" s="1"/>
      <c r="C93" s="1"/>
      <c r="D93" s="1"/>
      <c r="E93" s="1"/>
      <c r="F93" s="1"/>
      <c r="G93" s="1"/>
      <c r="H93" s="1"/>
      <c r="I93" s="1"/>
      <c r="J93" s="14"/>
      <c r="K93" s="15"/>
    </row>
    <row r="94" spans="1:11" s="20" customFormat="1" x14ac:dyDescent="0.25">
      <c r="A94" s="13" t="s">
        <v>0</v>
      </c>
      <c r="B94" s="2">
        <f>(B95/435)*100</f>
        <v>18.160919540229887</v>
      </c>
      <c r="C94" s="2">
        <f t="shared" ref="C94:H94" si="22">(C95/435)*100</f>
        <v>17.47126436781609</v>
      </c>
      <c r="D94" s="2">
        <f t="shared" si="22"/>
        <v>20.229885057471265</v>
      </c>
      <c r="E94" s="2">
        <f t="shared" si="22"/>
        <v>55.862068965517238</v>
      </c>
      <c r="F94" s="2">
        <f t="shared" si="22"/>
        <v>16.321839080459771</v>
      </c>
      <c r="G94" s="2">
        <f t="shared" si="22"/>
        <v>14.942528735632186</v>
      </c>
      <c r="H94" s="2">
        <f t="shared" si="22"/>
        <v>12.873563218390805</v>
      </c>
      <c r="I94" s="2"/>
      <c r="J94" s="45">
        <v>4.8</v>
      </c>
      <c r="K94" s="46">
        <v>3</v>
      </c>
    </row>
    <row r="95" spans="1:11" x14ac:dyDescent="0.25">
      <c r="A95" s="7" t="s">
        <v>1</v>
      </c>
      <c r="B95" s="1">
        <v>79</v>
      </c>
      <c r="C95" s="1">
        <v>76</v>
      </c>
      <c r="D95" s="1">
        <v>88</v>
      </c>
      <c r="E95" s="1">
        <v>243</v>
      </c>
      <c r="F95" s="1">
        <v>71</v>
      </c>
      <c r="G95" s="1">
        <v>65</v>
      </c>
      <c r="H95" s="1">
        <v>56</v>
      </c>
      <c r="I95" s="1">
        <v>435</v>
      </c>
      <c r="J95" s="48"/>
      <c r="K95" s="48"/>
    </row>
    <row r="96" spans="1:11" x14ac:dyDescent="0.25">
      <c r="A96" s="7"/>
      <c r="B96" s="1"/>
      <c r="C96" s="1"/>
      <c r="D96" s="1"/>
      <c r="E96" s="1"/>
      <c r="F96" s="1"/>
      <c r="G96" s="1"/>
      <c r="H96" s="1"/>
      <c r="I96" s="1"/>
      <c r="J96" s="21"/>
      <c r="K96" s="21"/>
    </row>
    <row r="97" spans="1:11" x14ac:dyDescent="0.25">
      <c r="A97" s="7" t="s">
        <v>14</v>
      </c>
      <c r="B97" s="1"/>
      <c r="C97" s="1"/>
      <c r="D97" s="1"/>
      <c r="E97" s="1"/>
      <c r="F97" s="1"/>
      <c r="G97" s="1"/>
      <c r="H97" s="1"/>
      <c r="I97" s="1"/>
      <c r="J97" s="14"/>
      <c r="K97" s="15"/>
    </row>
    <row r="98" spans="1:11" s="20" customFormat="1" x14ac:dyDescent="0.25">
      <c r="A98" s="13" t="s">
        <v>0</v>
      </c>
      <c r="B98" s="2">
        <f>(B99/435)*100</f>
        <v>9.4252873563218387</v>
      </c>
      <c r="C98" s="2">
        <f t="shared" ref="C98:H98" si="23">(C99/435)*100</f>
        <v>17.241379310344829</v>
      </c>
      <c r="D98" s="2">
        <f t="shared" si="23"/>
        <v>15.862068965517242</v>
      </c>
      <c r="E98" s="2">
        <f t="shared" si="23"/>
        <v>42.528735632183903</v>
      </c>
      <c r="F98" s="2">
        <f t="shared" si="23"/>
        <v>29.195402298850574</v>
      </c>
      <c r="G98" s="2">
        <f t="shared" si="23"/>
        <v>13.333333333333334</v>
      </c>
      <c r="H98" s="2">
        <f t="shared" si="23"/>
        <v>14.942528735632186</v>
      </c>
      <c r="I98" s="2"/>
      <c r="J98" s="45">
        <v>4.8</v>
      </c>
      <c r="K98" s="46">
        <v>4</v>
      </c>
    </row>
    <row r="99" spans="1:11" x14ac:dyDescent="0.25">
      <c r="A99" s="7" t="s">
        <v>1</v>
      </c>
      <c r="B99" s="1">
        <v>41</v>
      </c>
      <c r="C99" s="1">
        <v>75</v>
      </c>
      <c r="D99" s="1">
        <v>69</v>
      </c>
      <c r="E99" s="1">
        <v>185</v>
      </c>
      <c r="F99" s="1">
        <v>127</v>
      </c>
      <c r="G99" s="1">
        <v>58</v>
      </c>
      <c r="H99" s="1">
        <v>65</v>
      </c>
      <c r="I99" s="1">
        <v>435</v>
      </c>
      <c r="J99" s="48"/>
      <c r="K99" s="48"/>
    </row>
    <row r="100" spans="1:11" x14ac:dyDescent="0.25">
      <c r="A100" s="7"/>
      <c r="B100" s="1"/>
      <c r="C100" s="1"/>
      <c r="D100" s="1"/>
      <c r="E100" s="1"/>
      <c r="F100" s="1"/>
      <c r="G100" s="1"/>
      <c r="H100" s="1"/>
      <c r="I100" s="1"/>
      <c r="J100" s="21"/>
      <c r="K100" s="21"/>
    </row>
    <row r="101" spans="1:11" x14ac:dyDescent="0.25">
      <c r="A101" s="7" t="s">
        <v>15</v>
      </c>
      <c r="B101" s="1"/>
      <c r="C101" s="1"/>
      <c r="D101" s="1"/>
      <c r="E101" s="1"/>
      <c r="F101" s="1"/>
      <c r="G101" s="1"/>
      <c r="H101" s="1"/>
      <c r="I101" s="1"/>
      <c r="J101" s="14"/>
      <c r="K101" s="15"/>
    </row>
    <row r="102" spans="1:11" s="20" customFormat="1" x14ac:dyDescent="0.25">
      <c r="A102" s="13" t="s">
        <v>0</v>
      </c>
      <c r="B102" s="2">
        <f>(B103/434)*100</f>
        <v>9.216589861751153</v>
      </c>
      <c r="C102" s="2">
        <f t="shared" ref="C102:H102" si="24">(C103/434)*100</f>
        <v>9.4470046082949306</v>
      </c>
      <c r="D102" s="2">
        <f t="shared" si="24"/>
        <v>15.668202764976957</v>
      </c>
      <c r="E102" s="2">
        <f t="shared" si="24"/>
        <v>34.331797235023046</v>
      </c>
      <c r="F102" s="2">
        <f t="shared" si="24"/>
        <v>35.714285714285715</v>
      </c>
      <c r="G102" s="2">
        <f t="shared" si="24"/>
        <v>12.442396313364055</v>
      </c>
      <c r="H102" s="2">
        <f t="shared" si="24"/>
        <v>17.511520737327189</v>
      </c>
      <c r="I102" s="2"/>
      <c r="J102" s="45">
        <v>5.6</v>
      </c>
      <c r="K102" s="46">
        <v>5</v>
      </c>
    </row>
    <row r="103" spans="1:11" ht="14.5" x14ac:dyDescent="0.25">
      <c r="A103" s="7" t="s">
        <v>1</v>
      </c>
      <c r="B103" s="1">
        <v>40</v>
      </c>
      <c r="C103" s="1">
        <v>41</v>
      </c>
      <c r="D103" s="1">
        <v>68</v>
      </c>
      <c r="E103" s="1">
        <v>149</v>
      </c>
      <c r="F103" s="1">
        <v>155</v>
      </c>
      <c r="G103" s="1">
        <v>54</v>
      </c>
      <c r="H103" s="1">
        <v>76</v>
      </c>
      <c r="I103" s="1" t="s">
        <v>58</v>
      </c>
      <c r="J103" s="46"/>
      <c r="K103" s="46"/>
    </row>
    <row r="104" spans="1:11" x14ac:dyDescent="0.25">
      <c r="A104" s="7"/>
      <c r="B104" s="1"/>
      <c r="C104" s="1"/>
      <c r="D104" s="1"/>
      <c r="E104" s="1"/>
      <c r="F104" s="1"/>
      <c r="G104" s="1"/>
      <c r="H104" s="1"/>
      <c r="I104" s="1"/>
      <c r="J104" s="15"/>
      <c r="K104" s="15"/>
    </row>
    <row r="105" spans="1:11" x14ac:dyDescent="0.25">
      <c r="A105" s="7" t="s">
        <v>16</v>
      </c>
      <c r="B105" s="1"/>
      <c r="C105" s="1"/>
      <c r="D105" s="1"/>
      <c r="E105" s="1"/>
      <c r="F105" s="1"/>
      <c r="G105" s="1"/>
      <c r="H105" s="1"/>
      <c r="I105" s="1"/>
      <c r="J105" s="14"/>
      <c r="K105" s="15"/>
    </row>
    <row r="106" spans="1:11" s="20" customFormat="1" x14ac:dyDescent="0.25">
      <c r="A106" s="13" t="s">
        <v>0</v>
      </c>
      <c r="B106" s="2">
        <f>(B107/435)*100</f>
        <v>14.25287356321839</v>
      </c>
      <c r="C106" s="2">
        <f t="shared" ref="C106:H106" si="25">(C107/435)*100</f>
        <v>9.4252873563218387</v>
      </c>
      <c r="D106" s="2">
        <f t="shared" si="25"/>
        <v>10.574712643678161</v>
      </c>
      <c r="E106" s="2">
        <f t="shared" si="25"/>
        <v>34.252873563218387</v>
      </c>
      <c r="F106" s="2">
        <f t="shared" si="25"/>
        <v>36.321839080459775</v>
      </c>
      <c r="G106" s="2">
        <f t="shared" si="25"/>
        <v>13.793103448275861</v>
      </c>
      <c r="H106" s="2">
        <f t="shared" si="25"/>
        <v>15.632183908045977</v>
      </c>
      <c r="I106" s="2"/>
      <c r="J106" s="45">
        <v>5.5</v>
      </c>
      <c r="K106" s="46">
        <v>5</v>
      </c>
    </row>
    <row r="107" spans="1:11" x14ac:dyDescent="0.25">
      <c r="A107" s="7" t="s">
        <v>1</v>
      </c>
      <c r="B107" s="1">
        <v>62</v>
      </c>
      <c r="C107" s="1">
        <v>41</v>
      </c>
      <c r="D107" s="1">
        <v>46</v>
      </c>
      <c r="E107" s="1">
        <v>149</v>
      </c>
      <c r="F107" s="1">
        <v>158</v>
      </c>
      <c r="G107" s="1">
        <v>60</v>
      </c>
      <c r="H107" s="1">
        <v>68</v>
      </c>
      <c r="I107" s="1">
        <v>435</v>
      </c>
      <c r="J107" s="46"/>
      <c r="K107" s="46"/>
    </row>
    <row r="108" spans="1:11" x14ac:dyDescent="0.25">
      <c r="A108" s="7"/>
      <c r="B108" s="1"/>
      <c r="C108" s="1"/>
      <c r="D108" s="1"/>
      <c r="E108" s="1"/>
      <c r="F108" s="1"/>
      <c r="G108" s="1"/>
      <c r="H108" s="1"/>
      <c r="I108" s="1"/>
      <c r="J108" s="15"/>
      <c r="K108" s="15"/>
    </row>
    <row r="109" spans="1:11" x14ac:dyDescent="0.25">
      <c r="A109" s="7" t="s">
        <v>17</v>
      </c>
      <c r="B109" s="1"/>
      <c r="C109" s="1"/>
      <c r="D109" s="1"/>
      <c r="E109" s="1"/>
      <c r="F109" s="1"/>
      <c r="G109" s="1"/>
      <c r="H109" s="1"/>
      <c r="I109" s="1"/>
      <c r="J109" s="15"/>
      <c r="K109" s="15"/>
    </row>
    <row r="110" spans="1:11" s="20" customFormat="1" x14ac:dyDescent="0.25">
      <c r="A110" s="13" t="s">
        <v>0</v>
      </c>
      <c r="B110" s="2">
        <f>(B111/434)*100</f>
        <v>9.9078341013824893</v>
      </c>
      <c r="C110" s="2">
        <f t="shared" ref="C110:H110" si="26">(C111/434)*100</f>
        <v>11.52073732718894</v>
      </c>
      <c r="D110" s="2">
        <f t="shared" si="26"/>
        <v>10.138248847926267</v>
      </c>
      <c r="E110" s="2">
        <f t="shared" si="26"/>
        <v>31.566820276497698</v>
      </c>
      <c r="F110" s="2">
        <f t="shared" si="26"/>
        <v>29.493087557603687</v>
      </c>
      <c r="G110" s="2">
        <f t="shared" si="26"/>
        <v>22.350230414746544</v>
      </c>
      <c r="H110" s="2">
        <f t="shared" si="26"/>
        <v>16.589861751152075</v>
      </c>
      <c r="I110" s="2"/>
      <c r="J110" s="46">
        <v>5.9</v>
      </c>
      <c r="K110" s="46">
        <v>5</v>
      </c>
    </row>
    <row r="111" spans="1:11" ht="14.5" x14ac:dyDescent="0.25">
      <c r="A111" s="7" t="s">
        <v>1</v>
      </c>
      <c r="B111" s="1">
        <v>43</v>
      </c>
      <c r="C111" s="1">
        <v>50</v>
      </c>
      <c r="D111" s="1">
        <v>44</v>
      </c>
      <c r="E111" s="1">
        <v>137</v>
      </c>
      <c r="F111" s="1">
        <v>128</v>
      </c>
      <c r="G111" s="1">
        <v>97</v>
      </c>
      <c r="H111" s="1">
        <v>72</v>
      </c>
      <c r="I111" s="1" t="s">
        <v>59</v>
      </c>
      <c r="J111" s="46"/>
      <c r="K111" s="46"/>
    </row>
    <row r="112" spans="1:11" x14ac:dyDescent="0.25">
      <c r="A112" s="7"/>
      <c r="B112" s="1"/>
      <c r="C112" s="1"/>
      <c r="D112" s="1"/>
      <c r="E112" s="1"/>
      <c r="F112" s="1"/>
      <c r="G112" s="1"/>
      <c r="H112" s="1"/>
      <c r="I112" s="1"/>
      <c r="J112" s="15"/>
      <c r="K112" s="15"/>
    </row>
    <row r="113" spans="1:11" x14ac:dyDescent="0.25">
      <c r="A113" s="7" t="s">
        <v>22</v>
      </c>
      <c r="B113" s="1"/>
      <c r="C113" s="1"/>
      <c r="D113" s="1"/>
      <c r="E113" s="1"/>
      <c r="F113" s="1"/>
      <c r="G113" s="1"/>
      <c r="H113" s="1"/>
      <c r="I113" s="1"/>
      <c r="J113" s="15"/>
      <c r="K113" s="15"/>
    </row>
    <row r="114" spans="1:11" x14ac:dyDescent="0.25">
      <c r="A114" s="7" t="s">
        <v>0</v>
      </c>
      <c r="B114" s="2">
        <f>(B115/435)*100</f>
        <v>13.103448275862069</v>
      </c>
      <c r="C114" s="2">
        <f t="shared" ref="C114:H114" si="27">(C115/435)*100</f>
        <v>9.8850574712643677</v>
      </c>
      <c r="D114" s="2">
        <f t="shared" si="27"/>
        <v>11.264367816091953</v>
      </c>
      <c r="E114" s="2">
        <f t="shared" si="27"/>
        <v>34.252873563218387</v>
      </c>
      <c r="F114" s="2">
        <f t="shared" si="27"/>
        <v>26.666666666666668</v>
      </c>
      <c r="G114" s="2">
        <f t="shared" si="27"/>
        <v>22.758620689655174</v>
      </c>
      <c r="H114" s="2">
        <f t="shared" si="27"/>
        <v>16.321839080459771</v>
      </c>
      <c r="I114" s="1"/>
      <c r="J114" s="45">
        <v>6</v>
      </c>
      <c r="K114" s="46">
        <v>5</v>
      </c>
    </row>
    <row r="115" spans="1:11" x14ac:dyDescent="0.25">
      <c r="A115" s="7" t="s">
        <v>1</v>
      </c>
      <c r="B115" s="1">
        <v>57</v>
      </c>
      <c r="C115" s="1">
        <v>43</v>
      </c>
      <c r="D115" s="1">
        <v>49</v>
      </c>
      <c r="E115" s="1">
        <v>149</v>
      </c>
      <c r="F115" s="1">
        <v>116</v>
      </c>
      <c r="G115" s="1">
        <v>99</v>
      </c>
      <c r="H115" s="1">
        <v>71</v>
      </c>
      <c r="I115" s="1">
        <v>435</v>
      </c>
      <c r="J115" s="45"/>
      <c r="K115" s="46"/>
    </row>
    <row r="116" spans="1:11" x14ac:dyDescent="0.25">
      <c r="A116" s="7"/>
      <c r="B116" s="1"/>
      <c r="C116" s="1"/>
      <c r="D116" s="1"/>
      <c r="E116" s="1"/>
      <c r="F116" s="1"/>
      <c r="G116" s="1"/>
      <c r="H116" s="1"/>
      <c r="I116" s="1"/>
      <c r="J116" s="14"/>
      <c r="K116" s="15"/>
    </row>
    <row r="117" spans="1:11" x14ac:dyDescent="0.25">
      <c r="A117" s="7" t="s">
        <v>34</v>
      </c>
      <c r="B117" s="1"/>
      <c r="C117" s="1"/>
      <c r="D117" s="1"/>
      <c r="E117" s="1"/>
      <c r="F117" s="1"/>
      <c r="G117" s="1"/>
      <c r="H117" s="1"/>
      <c r="I117" s="1"/>
      <c r="J117" s="15"/>
      <c r="K117" s="15"/>
    </row>
    <row r="118" spans="1:11" x14ac:dyDescent="0.25">
      <c r="A118" s="7" t="s">
        <v>0</v>
      </c>
      <c r="B118" s="2">
        <v>12.4</v>
      </c>
      <c r="C118" s="2">
        <v>13.4</v>
      </c>
      <c r="D118" s="2">
        <v>8.1</v>
      </c>
      <c r="E118" s="2">
        <v>33.9</v>
      </c>
      <c r="F118" s="2">
        <v>23.5</v>
      </c>
      <c r="G118" s="2">
        <v>24.4</v>
      </c>
      <c r="H118" s="2">
        <v>18.2</v>
      </c>
      <c r="I118" s="1"/>
      <c r="J118" s="45">
        <v>6.2</v>
      </c>
      <c r="K118" s="46">
        <v>5</v>
      </c>
    </row>
    <row r="119" spans="1:11" ht="14.5" x14ac:dyDescent="0.25">
      <c r="A119" s="7" t="s">
        <v>1</v>
      </c>
      <c r="B119" s="1">
        <v>54</v>
      </c>
      <c r="C119" s="1">
        <v>58</v>
      </c>
      <c r="D119" s="1">
        <v>35</v>
      </c>
      <c r="E119" s="1">
        <v>147</v>
      </c>
      <c r="F119" s="1">
        <v>102</v>
      </c>
      <c r="G119" s="1">
        <v>106</v>
      </c>
      <c r="H119" s="1">
        <v>79</v>
      </c>
      <c r="I119" s="1" t="s">
        <v>60</v>
      </c>
      <c r="J119" s="45"/>
      <c r="K119" s="46"/>
    </row>
    <row r="120" spans="1:11" x14ac:dyDescent="0.25">
      <c r="A120" s="7"/>
      <c r="B120" s="1"/>
      <c r="C120" s="1"/>
      <c r="D120" s="1"/>
      <c r="E120" s="1"/>
      <c r="F120" s="1"/>
      <c r="G120" s="1"/>
      <c r="H120" s="1"/>
      <c r="I120" s="1"/>
      <c r="J120" s="14"/>
      <c r="K120" s="15"/>
    </row>
    <row r="121" spans="1:11" x14ac:dyDescent="0.25">
      <c r="A121" s="7" t="s">
        <v>35</v>
      </c>
      <c r="B121" s="1"/>
      <c r="C121" s="1"/>
      <c r="D121" s="1"/>
      <c r="E121" s="1"/>
      <c r="F121" s="1"/>
      <c r="G121" s="1"/>
      <c r="H121" s="1"/>
      <c r="I121" s="1"/>
      <c r="J121" s="15"/>
      <c r="K121" s="15"/>
    </row>
    <row r="122" spans="1:11" x14ac:dyDescent="0.25">
      <c r="A122" s="7" t="s">
        <v>0</v>
      </c>
      <c r="B122" s="2">
        <v>20.5</v>
      </c>
      <c r="C122" s="2">
        <v>9.6999999999999993</v>
      </c>
      <c r="D122" s="2">
        <v>9</v>
      </c>
      <c r="E122" s="2">
        <v>39.200000000000003</v>
      </c>
      <c r="F122" s="2">
        <v>22.4</v>
      </c>
      <c r="G122" s="2">
        <v>15.9</v>
      </c>
      <c r="H122" s="2">
        <v>22.4</v>
      </c>
      <c r="I122" s="10"/>
      <c r="J122" s="45">
        <v>5.98</v>
      </c>
      <c r="K122" s="46">
        <v>5</v>
      </c>
    </row>
    <row r="123" spans="1:11" ht="14.5" x14ac:dyDescent="0.25">
      <c r="A123" s="7" t="s">
        <v>1</v>
      </c>
      <c r="B123" s="1">
        <v>89</v>
      </c>
      <c r="C123" s="1">
        <v>42</v>
      </c>
      <c r="D123" s="1">
        <v>39</v>
      </c>
      <c r="E123" s="1">
        <v>170</v>
      </c>
      <c r="F123" s="1">
        <v>97</v>
      </c>
      <c r="G123" s="1">
        <v>69</v>
      </c>
      <c r="H123" s="1">
        <v>97</v>
      </c>
      <c r="I123" s="1" t="s">
        <v>61</v>
      </c>
      <c r="J123" s="45"/>
      <c r="K123" s="46"/>
    </row>
    <row r="124" spans="1:11" x14ac:dyDescent="0.25">
      <c r="A124" s="7"/>
      <c r="B124" s="1"/>
      <c r="C124" s="1"/>
      <c r="D124" s="1"/>
      <c r="E124" s="1"/>
      <c r="F124" s="1"/>
      <c r="G124" s="1"/>
      <c r="H124" s="1"/>
      <c r="I124" s="1"/>
      <c r="J124" s="14"/>
      <c r="K124" s="15"/>
    </row>
    <row r="125" spans="1:11" x14ac:dyDescent="0.25">
      <c r="A125" s="7" t="s">
        <v>45</v>
      </c>
      <c r="B125" s="1"/>
      <c r="C125" s="1"/>
      <c r="D125" s="1"/>
      <c r="E125" s="1"/>
      <c r="F125" s="1"/>
      <c r="G125" s="1"/>
      <c r="H125" s="1"/>
      <c r="I125" s="1"/>
      <c r="J125" s="15"/>
      <c r="K125" s="15"/>
    </row>
    <row r="126" spans="1:11" x14ac:dyDescent="0.25">
      <c r="A126" s="7" t="s">
        <v>0</v>
      </c>
      <c r="B126" s="2">
        <v>16.5</v>
      </c>
      <c r="C126" s="2">
        <v>19.5</v>
      </c>
      <c r="D126" s="2">
        <v>9</v>
      </c>
      <c r="E126" s="2">
        <v>45.1</v>
      </c>
      <c r="F126" s="2">
        <v>20.9</v>
      </c>
      <c r="G126" s="2">
        <v>16.600000000000001</v>
      </c>
      <c r="H126" s="2">
        <v>17</v>
      </c>
      <c r="I126" s="10"/>
      <c r="J126" s="45">
        <v>5.66</v>
      </c>
      <c r="K126" s="46">
        <v>4</v>
      </c>
    </row>
    <row r="127" spans="1:11" ht="14.5" x14ac:dyDescent="0.25">
      <c r="A127" s="7" t="s">
        <v>1</v>
      </c>
      <c r="B127" s="1">
        <v>72</v>
      </c>
      <c r="C127" s="1">
        <v>85</v>
      </c>
      <c r="D127" s="1">
        <v>39</v>
      </c>
      <c r="E127" s="1">
        <v>196</v>
      </c>
      <c r="F127" s="1">
        <v>91</v>
      </c>
      <c r="G127" s="1">
        <v>72</v>
      </c>
      <c r="H127" s="1">
        <v>74</v>
      </c>
      <c r="I127" s="1" t="s">
        <v>62</v>
      </c>
      <c r="J127" s="45"/>
      <c r="K127" s="46"/>
    </row>
    <row r="128" spans="1:11" x14ac:dyDescent="0.25">
      <c r="A128" s="7"/>
      <c r="B128" s="1"/>
      <c r="C128" s="1"/>
      <c r="D128" s="1"/>
      <c r="E128" s="1"/>
      <c r="F128" s="1"/>
      <c r="G128" s="1"/>
      <c r="H128" s="1"/>
      <c r="I128" s="1"/>
      <c r="J128" s="27"/>
      <c r="K128" s="26"/>
    </row>
    <row r="129" spans="1:13" x14ac:dyDescent="0.25">
      <c r="A129" s="7" t="s">
        <v>46</v>
      </c>
      <c r="B129" s="1"/>
      <c r="C129" s="1"/>
      <c r="D129" s="1"/>
      <c r="E129" s="1"/>
      <c r="F129" s="1"/>
      <c r="G129" s="1"/>
      <c r="H129" s="1"/>
      <c r="I129" s="1"/>
      <c r="J129" s="27"/>
      <c r="K129" s="26"/>
    </row>
    <row r="130" spans="1:13" x14ac:dyDescent="0.25">
      <c r="A130" s="7" t="s">
        <v>0</v>
      </c>
      <c r="B130" s="1">
        <v>12.8</v>
      </c>
      <c r="C130" s="1">
        <v>16.8</v>
      </c>
      <c r="D130" s="1">
        <v>17.5</v>
      </c>
      <c r="E130" s="1">
        <v>47.1</v>
      </c>
      <c r="F130" s="1">
        <v>20.9</v>
      </c>
      <c r="G130" s="1">
        <v>11.7</v>
      </c>
      <c r="H130" s="1">
        <v>20.2</v>
      </c>
      <c r="I130" s="1"/>
      <c r="J130" s="45">
        <v>5.5</v>
      </c>
      <c r="K130" s="46">
        <v>4</v>
      </c>
    </row>
    <row r="131" spans="1:13" x14ac:dyDescent="0.25">
      <c r="A131" s="7" t="s">
        <v>1</v>
      </c>
      <c r="B131" s="1">
        <v>56</v>
      </c>
      <c r="C131" s="1">
        <v>73</v>
      </c>
      <c r="D131" s="1">
        <v>76</v>
      </c>
      <c r="E131" s="1">
        <v>205</v>
      </c>
      <c r="F131" s="1">
        <v>91</v>
      </c>
      <c r="G131" s="1">
        <v>51</v>
      </c>
      <c r="H131" s="1">
        <v>88</v>
      </c>
      <c r="I131" s="1">
        <v>435</v>
      </c>
      <c r="J131" s="45"/>
      <c r="K131" s="46"/>
    </row>
    <row r="132" spans="1:13" s="28" customFormat="1" x14ac:dyDescent="0.25">
      <c r="A132" s="7"/>
      <c r="B132" s="1"/>
      <c r="C132" s="1"/>
      <c r="D132" s="1"/>
      <c r="E132" s="1"/>
      <c r="F132" s="1"/>
      <c r="G132" s="1"/>
      <c r="H132" s="1"/>
      <c r="I132" s="1"/>
      <c r="J132" s="29"/>
      <c r="K132" s="30"/>
    </row>
    <row r="133" spans="1:13" s="28" customFormat="1" x14ac:dyDescent="0.25">
      <c r="A133" s="7" t="s">
        <v>66</v>
      </c>
      <c r="B133" s="1"/>
      <c r="C133" s="1"/>
      <c r="D133" s="1"/>
      <c r="E133" s="1"/>
      <c r="F133" s="1"/>
      <c r="G133" s="1"/>
      <c r="H133" s="1"/>
      <c r="I133" s="1"/>
      <c r="J133" s="29"/>
      <c r="K133" s="30"/>
    </row>
    <row r="134" spans="1:13" s="28" customFormat="1" x14ac:dyDescent="0.25">
      <c r="A134" s="7" t="s">
        <v>0</v>
      </c>
      <c r="B134" s="1">
        <v>11.7</v>
      </c>
      <c r="C134" s="1">
        <v>13.8</v>
      </c>
      <c r="D134" s="1">
        <v>15.2</v>
      </c>
      <c r="E134" s="1">
        <v>40.700000000000003</v>
      </c>
      <c r="F134" s="1">
        <v>27.1</v>
      </c>
      <c r="G134" s="1">
        <v>12.6</v>
      </c>
      <c r="H134" s="1">
        <v>19.5</v>
      </c>
      <c r="I134" s="1"/>
      <c r="J134" s="45">
        <v>5.76</v>
      </c>
      <c r="K134" s="46">
        <v>4</v>
      </c>
    </row>
    <row r="135" spans="1:13" ht="12.75" customHeight="1" x14ac:dyDescent="0.25">
      <c r="A135" s="7" t="s">
        <v>1</v>
      </c>
      <c r="B135" s="12">
        <v>51</v>
      </c>
      <c r="C135" s="12">
        <v>60</v>
      </c>
      <c r="D135" s="12">
        <v>66</v>
      </c>
      <c r="E135" s="12">
        <v>177</v>
      </c>
      <c r="F135" s="12">
        <v>118</v>
      </c>
      <c r="G135" s="12">
        <v>55</v>
      </c>
      <c r="H135" s="12">
        <v>85</v>
      </c>
      <c r="I135" s="12">
        <f>SUM(E135:H135)</f>
        <v>435</v>
      </c>
      <c r="J135" s="45"/>
      <c r="K135" s="46"/>
      <c r="L135" s="4"/>
      <c r="M135" s="4"/>
    </row>
    <row r="136" spans="1:13" s="31" customFormat="1" ht="12.75" customHeight="1" x14ac:dyDescent="0.25">
      <c r="A136" s="7"/>
      <c r="B136" s="12"/>
      <c r="C136" s="12"/>
      <c r="D136" s="12"/>
      <c r="E136" s="12"/>
      <c r="F136" s="12"/>
      <c r="G136" s="12"/>
      <c r="H136" s="12"/>
      <c r="I136" s="12"/>
      <c r="J136" s="33"/>
      <c r="K136" s="34"/>
      <c r="L136" s="32"/>
      <c r="M136" s="32"/>
    </row>
    <row r="137" spans="1:13" s="31" customFormat="1" ht="12.75" customHeight="1" x14ac:dyDescent="0.25">
      <c r="A137" s="7" t="s">
        <v>67</v>
      </c>
      <c r="B137" s="12"/>
      <c r="C137" s="12"/>
      <c r="D137" s="12"/>
      <c r="E137" s="12"/>
      <c r="F137" s="12"/>
      <c r="G137" s="12"/>
      <c r="H137" s="12"/>
      <c r="I137" s="12"/>
      <c r="J137" s="33"/>
      <c r="K137" s="34"/>
      <c r="L137" s="32"/>
      <c r="M137" s="32"/>
    </row>
    <row r="138" spans="1:13" s="31" customFormat="1" ht="12.75" customHeight="1" x14ac:dyDescent="0.25">
      <c r="A138" s="7" t="s">
        <v>0</v>
      </c>
      <c r="B138" s="35">
        <v>19.54</v>
      </c>
      <c r="C138" s="35">
        <v>13.1</v>
      </c>
      <c r="D138" s="35">
        <v>9.6999999999999993</v>
      </c>
      <c r="E138" s="35">
        <v>42.4</v>
      </c>
      <c r="F138" s="35">
        <v>27.88</v>
      </c>
      <c r="G138" s="35">
        <v>12.9</v>
      </c>
      <c r="H138" s="35">
        <v>16.82</v>
      </c>
      <c r="I138" s="12"/>
      <c r="J138" s="45">
        <v>5.38</v>
      </c>
      <c r="K138" s="46">
        <v>4</v>
      </c>
      <c r="L138" s="32"/>
      <c r="M138" s="32"/>
    </row>
    <row r="139" spans="1:13" s="31" customFormat="1" ht="12.75" customHeight="1" x14ac:dyDescent="0.25">
      <c r="A139" s="7" t="s">
        <v>1</v>
      </c>
      <c r="B139" s="12">
        <v>85</v>
      </c>
      <c r="C139" s="12">
        <v>57</v>
      </c>
      <c r="D139" s="12">
        <v>42</v>
      </c>
      <c r="E139" s="12">
        <v>184</v>
      </c>
      <c r="F139" s="12">
        <v>121</v>
      </c>
      <c r="G139" s="12">
        <v>56</v>
      </c>
      <c r="H139" s="12">
        <v>73</v>
      </c>
      <c r="I139" s="12">
        <v>434</v>
      </c>
      <c r="J139" s="45"/>
      <c r="K139" s="46"/>
      <c r="L139" s="32"/>
      <c r="M139" s="32"/>
    </row>
    <row r="140" spans="1:13" s="36" customFormat="1" ht="12.75" customHeight="1" x14ac:dyDescent="0.25">
      <c r="A140" s="7"/>
      <c r="B140" s="12"/>
      <c r="C140" s="12"/>
      <c r="D140" s="12"/>
      <c r="E140" s="12"/>
      <c r="F140" s="12"/>
      <c r="G140" s="12"/>
      <c r="H140" s="12"/>
      <c r="I140" s="12"/>
      <c r="J140" s="39"/>
      <c r="K140" s="40"/>
      <c r="L140" s="37"/>
      <c r="M140" s="37"/>
    </row>
    <row r="141" spans="1:13" s="36" customFormat="1" ht="12.75" customHeight="1" x14ac:dyDescent="0.25">
      <c r="A141" s="7" t="s">
        <v>69</v>
      </c>
      <c r="B141" s="12"/>
      <c r="C141" s="12"/>
      <c r="D141" s="12"/>
      <c r="E141" s="12"/>
      <c r="F141" s="12"/>
      <c r="G141" s="12"/>
      <c r="H141" s="12"/>
      <c r="I141" s="12"/>
      <c r="J141" s="39"/>
      <c r="K141" s="40"/>
      <c r="L141" s="37"/>
      <c r="M141" s="37"/>
    </row>
    <row r="142" spans="1:13" s="36" customFormat="1" ht="12.75" customHeight="1" x14ac:dyDescent="0.25">
      <c r="A142" s="7" t="s">
        <v>0</v>
      </c>
      <c r="B142" s="12">
        <v>13.2</v>
      </c>
      <c r="C142" s="12">
        <v>17.3</v>
      </c>
      <c r="D142" s="12">
        <v>12.2</v>
      </c>
      <c r="E142" s="12">
        <v>42.7</v>
      </c>
      <c r="F142" s="12">
        <v>27.9</v>
      </c>
      <c r="G142" s="12">
        <v>12.5</v>
      </c>
      <c r="H142" s="12">
        <v>16.899999999999999</v>
      </c>
      <c r="I142" s="12"/>
      <c r="J142" s="45">
        <v>5.5</v>
      </c>
      <c r="K142" s="46">
        <v>4</v>
      </c>
      <c r="L142" s="37"/>
      <c r="M142" s="37"/>
    </row>
    <row r="143" spans="1:13" s="36" customFormat="1" ht="12.75" customHeight="1" x14ac:dyDescent="0.25">
      <c r="A143" s="41" t="s">
        <v>1</v>
      </c>
      <c r="B143" s="38">
        <v>57</v>
      </c>
      <c r="C143" s="38">
        <v>75</v>
      </c>
      <c r="D143" s="38">
        <v>53</v>
      </c>
      <c r="E143" s="38">
        <v>185</v>
      </c>
      <c r="F143" s="38">
        <v>121</v>
      </c>
      <c r="G143" s="38">
        <v>54</v>
      </c>
      <c r="H143" s="38">
        <v>73</v>
      </c>
      <c r="I143" s="38">
        <v>433</v>
      </c>
      <c r="J143" s="50"/>
      <c r="K143" s="44"/>
      <c r="L143" s="37"/>
      <c r="M143" s="37"/>
    </row>
    <row r="144" spans="1:13" ht="27" customHeight="1" x14ac:dyDescent="0.25">
      <c r="A144" s="4"/>
      <c r="B144" s="42" t="s">
        <v>63</v>
      </c>
      <c r="C144" s="42"/>
      <c r="D144" s="42"/>
      <c r="E144" s="42"/>
      <c r="F144" s="42"/>
      <c r="G144" s="42"/>
      <c r="H144" s="42"/>
      <c r="I144" s="42"/>
      <c r="J144" s="42"/>
      <c r="K144" s="42"/>
      <c r="L144" s="4"/>
      <c r="M144" s="4"/>
    </row>
    <row r="145" spans="1:16" ht="399" customHeight="1" x14ac:dyDescent="0.25">
      <c r="A145" s="4"/>
      <c r="B145" s="42" t="s">
        <v>64</v>
      </c>
      <c r="C145" s="43"/>
      <c r="D145" s="43"/>
      <c r="E145" s="43"/>
      <c r="F145" s="43"/>
      <c r="G145" s="43"/>
      <c r="H145" s="43"/>
      <c r="I145" s="43"/>
      <c r="J145" s="43"/>
      <c r="K145" s="43"/>
      <c r="L145" s="4"/>
      <c r="M145" s="4"/>
    </row>
    <row r="146" spans="1:16" ht="67.5" customHeight="1" x14ac:dyDescent="0.25">
      <c r="B146" s="42" t="s">
        <v>65</v>
      </c>
      <c r="C146" s="42"/>
      <c r="D146" s="42"/>
      <c r="E146" s="42"/>
      <c r="F146" s="42"/>
      <c r="G146" s="42"/>
      <c r="H146" s="42"/>
      <c r="I146" s="42"/>
      <c r="J146" s="42"/>
      <c r="K146" s="42"/>
    </row>
    <row r="147" spans="1:16" ht="12.75" customHeight="1" x14ac:dyDescent="0.25"/>
    <row r="148" spans="1:16" x14ac:dyDescent="0.25">
      <c r="K148" s="22"/>
      <c r="L148" s="23"/>
      <c r="O148" s="23"/>
    </row>
    <row r="149" spans="1:16" x14ac:dyDescent="0.25">
      <c r="K149" s="22"/>
      <c r="L149" s="23"/>
      <c r="O149" s="23"/>
      <c r="P149" s="23"/>
    </row>
    <row r="150" spans="1:16" x14ac:dyDescent="0.25">
      <c r="K150" s="22"/>
      <c r="L150" s="23"/>
      <c r="O150" s="23"/>
      <c r="P150" s="15"/>
    </row>
    <row r="151" spans="1:16" x14ac:dyDescent="0.25">
      <c r="K151" s="22"/>
      <c r="L151" s="23"/>
      <c r="O151" s="23"/>
    </row>
    <row r="152" spans="1:16" x14ac:dyDescent="0.25">
      <c r="K152" s="22"/>
      <c r="L152" s="23"/>
      <c r="O152" s="23"/>
    </row>
    <row r="153" spans="1:16" x14ac:dyDescent="0.25">
      <c r="K153" s="22"/>
      <c r="L153" s="23"/>
      <c r="O153" s="23"/>
      <c r="P153" s="23"/>
    </row>
    <row r="154" spans="1:16" x14ac:dyDescent="0.25">
      <c r="K154" s="22"/>
      <c r="L154" s="23"/>
      <c r="O154" s="23"/>
    </row>
    <row r="155" spans="1:16" x14ac:dyDescent="0.25">
      <c r="K155" s="22"/>
      <c r="L155" s="23"/>
    </row>
    <row r="156" spans="1:16" x14ac:dyDescent="0.25">
      <c r="K156" s="22"/>
      <c r="L156" s="23"/>
    </row>
    <row r="157" spans="1:16" x14ac:dyDescent="0.25">
      <c r="K157" s="22"/>
      <c r="L157" s="23"/>
    </row>
    <row r="158" spans="1:16" x14ac:dyDescent="0.25">
      <c r="K158" s="22"/>
      <c r="L158" s="23"/>
    </row>
    <row r="159" spans="1:16" x14ac:dyDescent="0.25">
      <c r="K159" s="22"/>
      <c r="L159" s="23"/>
    </row>
    <row r="160" spans="1:16" x14ac:dyDescent="0.25">
      <c r="K160" s="22"/>
      <c r="L160" s="23"/>
    </row>
    <row r="161" spans="11:12" x14ac:dyDescent="0.25">
      <c r="K161" s="22"/>
      <c r="L161" s="23"/>
    </row>
    <row r="162" spans="11:12" x14ac:dyDescent="0.25">
      <c r="K162" s="22"/>
      <c r="L162" s="23"/>
    </row>
    <row r="163" spans="11:12" x14ac:dyDescent="0.25">
      <c r="K163" s="22"/>
      <c r="L163" s="23"/>
    </row>
    <row r="164" spans="11:12" x14ac:dyDescent="0.25">
      <c r="K164" s="24"/>
      <c r="L164" s="9"/>
    </row>
    <row r="165" spans="11:12" x14ac:dyDescent="0.25">
      <c r="K165" s="22"/>
      <c r="L165" s="23"/>
    </row>
    <row r="166" spans="11:12" x14ac:dyDescent="0.25">
      <c r="K166" s="22"/>
      <c r="L166" s="23"/>
    </row>
    <row r="167" spans="11:12" x14ac:dyDescent="0.25">
      <c r="K167" s="22"/>
      <c r="L167" s="23"/>
    </row>
    <row r="168" spans="11:12" x14ac:dyDescent="0.25">
      <c r="K168" s="22"/>
      <c r="L168" s="23"/>
    </row>
    <row r="169" spans="11:12" x14ac:dyDescent="0.25">
      <c r="K169" s="22"/>
      <c r="L169" s="23"/>
    </row>
    <row r="170" spans="11:12" x14ac:dyDescent="0.25">
      <c r="K170" s="22"/>
      <c r="L170" s="23"/>
    </row>
    <row r="171" spans="11:12" x14ac:dyDescent="0.25">
      <c r="K171" s="22"/>
      <c r="L171" s="23"/>
    </row>
    <row r="172" spans="11:12" x14ac:dyDescent="0.25">
      <c r="K172" s="22"/>
      <c r="L172" s="23"/>
    </row>
    <row r="173" spans="11:12" x14ac:dyDescent="0.25">
      <c r="K173" s="22"/>
      <c r="L173" s="23"/>
    </row>
    <row r="174" spans="11:12" x14ac:dyDescent="0.25">
      <c r="K174" s="22"/>
      <c r="L174" s="23"/>
    </row>
    <row r="175" spans="11:12" x14ac:dyDescent="0.25">
      <c r="K175" s="23"/>
      <c r="L175" s="23"/>
    </row>
    <row r="176" spans="11:12" x14ac:dyDescent="0.25">
      <c r="K176" s="20"/>
    </row>
    <row r="177" spans="1:14" ht="13" x14ac:dyDescent="0.3">
      <c r="A177" s="8"/>
      <c r="B177" s="25"/>
      <c r="C177" s="8"/>
      <c r="D177" s="25"/>
      <c r="E177" s="8"/>
      <c r="F177" s="25"/>
      <c r="G177" s="8"/>
      <c r="H177" s="25"/>
      <c r="I177" s="8"/>
      <c r="J177" s="25"/>
      <c r="K177" s="8"/>
      <c r="L177" s="25"/>
      <c r="M177" s="8"/>
      <c r="N177" s="25"/>
    </row>
    <row r="178" spans="1:14" x14ac:dyDescent="0.25">
      <c r="A178" s="8"/>
      <c r="B178" s="1"/>
      <c r="C178" s="8"/>
      <c r="D178" s="1"/>
      <c r="E178" s="8"/>
      <c r="F178" s="1"/>
      <c r="G178" s="8"/>
      <c r="H178" s="1"/>
      <c r="I178" s="8"/>
      <c r="J178" s="1"/>
      <c r="K178" s="8"/>
      <c r="L178" s="1"/>
      <c r="M178" s="8"/>
      <c r="N178" s="1"/>
    </row>
    <row r="179" spans="1:14" x14ac:dyDescent="0.25">
      <c r="A179" s="8"/>
      <c r="B179" s="1"/>
      <c r="C179" s="8"/>
      <c r="D179" s="1"/>
      <c r="E179" s="8"/>
      <c r="F179" s="1"/>
      <c r="G179" s="8"/>
      <c r="H179" s="1"/>
      <c r="I179" s="8"/>
      <c r="J179" s="1"/>
      <c r="K179" s="8"/>
      <c r="L179" s="1"/>
      <c r="M179" s="8"/>
      <c r="N179" s="1"/>
    </row>
    <row r="180" spans="1:14" x14ac:dyDescent="0.25">
      <c r="A180" s="8"/>
      <c r="B180" s="1"/>
      <c r="C180" s="8"/>
      <c r="D180" s="1"/>
      <c r="E180" s="8"/>
      <c r="F180" s="1"/>
      <c r="G180" s="8"/>
      <c r="H180" s="1"/>
      <c r="I180" s="8"/>
      <c r="J180" s="1"/>
      <c r="K180" s="8"/>
      <c r="L180" s="1"/>
      <c r="M180" s="8"/>
      <c r="N180" s="1"/>
    </row>
    <row r="181" spans="1:14" x14ac:dyDescent="0.25">
      <c r="A181" s="8"/>
      <c r="B181" s="1"/>
      <c r="C181" s="8"/>
      <c r="D181" s="1"/>
      <c r="E181" s="8"/>
      <c r="F181" s="1"/>
      <c r="G181" s="8"/>
      <c r="H181" s="1"/>
      <c r="I181" s="8"/>
      <c r="J181" s="1"/>
      <c r="K181" s="8"/>
      <c r="L181" s="1"/>
      <c r="M181" s="8"/>
      <c r="N181" s="1"/>
    </row>
    <row r="182" spans="1:14" x14ac:dyDescent="0.25">
      <c r="A182" s="8"/>
      <c r="B182" s="1"/>
      <c r="C182" s="8"/>
      <c r="D182" s="1"/>
      <c r="E182" s="8"/>
      <c r="F182" s="1"/>
      <c r="G182" s="8"/>
      <c r="H182" s="1"/>
      <c r="I182" s="8"/>
      <c r="J182" s="1"/>
      <c r="K182" s="8"/>
      <c r="L182" s="1"/>
      <c r="M182" s="8"/>
      <c r="N182" s="1"/>
    </row>
    <row r="183" spans="1:14" x14ac:dyDescent="0.25">
      <c r="A183" s="8"/>
      <c r="B183" s="1"/>
      <c r="C183" s="8"/>
      <c r="D183" s="1"/>
      <c r="E183" s="8"/>
      <c r="F183" s="1"/>
      <c r="G183" s="8"/>
      <c r="H183" s="1"/>
      <c r="I183" s="8"/>
      <c r="J183" s="1"/>
      <c r="K183" s="8"/>
      <c r="L183" s="1"/>
      <c r="M183" s="8"/>
      <c r="N183" s="1"/>
    </row>
    <row r="184" spans="1:14" x14ac:dyDescent="0.25">
      <c r="A184" s="8"/>
      <c r="B184" s="1"/>
      <c r="C184" s="8"/>
      <c r="D184" s="1"/>
      <c r="E184" s="8"/>
      <c r="F184" s="1"/>
      <c r="G184" s="8"/>
      <c r="H184" s="1"/>
      <c r="I184" s="8"/>
      <c r="J184" s="1"/>
      <c r="K184" s="8"/>
      <c r="L184" s="1"/>
      <c r="M184" s="8"/>
      <c r="N184" s="1"/>
    </row>
    <row r="185" spans="1:14" x14ac:dyDescent="0.25">
      <c r="A185" s="8"/>
      <c r="B185" s="1"/>
      <c r="C185" s="8"/>
      <c r="D185" s="1"/>
      <c r="E185" s="8"/>
      <c r="F185" s="1"/>
      <c r="G185" s="8"/>
      <c r="H185" s="1"/>
      <c r="I185" s="8"/>
      <c r="J185" s="1"/>
      <c r="K185" s="8"/>
      <c r="L185" s="1"/>
      <c r="M185" s="8"/>
      <c r="N185" s="1"/>
    </row>
    <row r="186" spans="1:14" x14ac:dyDescent="0.25">
      <c r="A186" s="8"/>
      <c r="B186" s="1"/>
      <c r="C186" s="8"/>
      <c r="D186" s="1"/>
      <c r="E186" s="8"/>
      <c r="F186" s="1"/>
      <c r="G186" s="8"/>
      <c r="H186" s="1"/>
      <c r="I186" s="8"/>
      <c r="J186" s="1"/>
      <c r="K186" s="8"/>
      <c r="L186" s="1"/>
      <c r="M186" s="8"/>
      <c r="N186" s="1"/>
    </row>
    <row r="187" spans="1:14" x14ac:dyDescent="0.25">
      <c r="A187" s="8"/>
      <c r="B187" s="1"/>
      <c r="C187" s="8"/>
      <c r="D187" s="1"/>
      <c r="E187" s="8"/>
      <c r="F187" s="1"/>
      <c r="G187" s="8"/>
      <c r="H187" s="1"/>
      <c r="I187" s="8"/>
      <c r="J187" s="1"/>
      <c r="K187" s="8"/>
      <c r="L187" s="1"/>
      <c r="M187" s="8"/>
      <c r="N187" s="1"/>
    </row>
    <row r="188" spans="1:14" x14ac:dyDescent="0.25">
      <c r="A188" s="8"/>
      <c r="B188" s="1"/>
      <c r="C188" s="8"/>
      <c r="D188" s="1"/>
      <c r="E188" s="8"/>
      <c r="F188" s="1"/>
      <c r="G188" s="8"/>
      <c r="H188" s="1"/>
      <c r="I188" s="8"/>
      <c r="J188" s="1"/>
      <c r="K188" s="8"/>
      <c r="L188" s="1"/>
      <c r="M188" s="8"/>
      <c r="N188" s="1"/>
    </row>
    <row r="189" spans="1:14" x14ac:dyDescent="0.25">
      <c r="A189" s="8"/>
      <c r="B189" s="1"/>
      <c r="C189" s="8"/>
      <c r="D189" s="1"/>
      <c r="E189" s="8"/>
      <c r="F189" s="1"/>
      <c r="G189" s="8"/>
      <c r="H189" s="1"/>
      <c r="I189" s="8"/>
      <c r="J189" s="1"/>
      <c r="K189" s="8"/>
      <c r="L189" s="1"/>
      <c r="M189" s="8"/>
      <c r="N189" s="1"/>
    </row>
    <row r="190" spans="1:14" x14ac:dyDescent="0.25">
      <c r="A190" s="8"/>
      <c r="B190" s="1"/>
      <c r="C190" s="8"/>
      <c r="D190" s="1"/>
      <c r="E190" s="8"/>
      <c r="F190" s="1"/>
      <c r="G190" s="8"/>
      <c r="H190" s="1"/>
      <c r="I190" s="8"/>
      <c r="J190" s="1"/>
      <c r="K190" s="8"/>
      <c r="L190" s="1"/>
      <c r="M190" s="8"/>
      <c r="N190" s="1"/>
    </row>
    <row r="191" spans="1:14" x14ac:dyDescent="0.25">
      <c r="A191" s="8"/>
      <c r="B191" s="1"/>
      <c r="C191" s="8"/>
      <c r="D191" s="1"/>
      <c r="E191" s="8"/>
      <c r="F191" s="1"/>
      <c r="G191" s="8"/>
      <c r="H191" s="1"/>
      <c r="I191" s="8"/>
      <c r="J191" s="1"/>
      <c r="K191" s="8"/>
      <c r="L191" s="1"/>
      <c r="M191" s="8"/>
      <c r="N191" s="1"/>
    </row>
    <row r="192" spans="1:14" x14ac:dyDescent="0.25">
      <c r="A192" s="8"/>
      <c r="B192" s="1"/>
      <c r="C192" s="8"/>
      <c r="D192" s="1"/>
      <c r="E192" s="8"/>
      <c r="F192" s="1"/>
      <c r="G192" s="8"/>
      <c r="H192" s="1"/>
      <c r="I192" s="8"/>
      <c r="J192" s="1"/>
      <c r="K192" s="8"/>
      <c r="L192" s="1"/>
      <c r="M192" s="8"/>
      <c r="N192" s="1"/>
    </row>
    <row r="193" spans="1:14" x14ac:dyDescent="0.25">
      <c r="A193" s="8"/>
      <c r="B193" s="1"/>
      <c r="C193" s="8"/>
      <c r="D193" s="1"/>
      <c r="E193" s="8"/>
      <c r="F193" s="1"/>
      <c r="G193" s="8"/>
      <c r="H193" s="1"/>
      <c r="I193" s="8"/>
      <c r="J193" s="1"/>
      <c r="K193" s="8"/>
      <c r="L193" s="1"/>
      <c r="M193" s="8"/>
      <c r="N193" s="1"/>
    </row>
    <row r="194" spans="1:14" x14ac:dyDescent="0.25">
      <c r="A194" s="8"/>
      <c r="B194" s="8"/>
      <c r="C194" s="8"/>
      <c r="D194" s="8"/>
      <c r="E194" s="8"/>
      <c r="F194" s="8"/>
      <c r="G194" s="8"/>
      <c r="H194" s="8"/>
      <c r="I194" s="8"/>
      <c r="J194" s="8"/>
      <c r="K194" s="8"/>
      <c r="L194" s="8"/>
      <c r="M194" s="8"/>
      <c r="N194" s="8"/>
    </row>
    <row r="195" spans="1:14" x14ac:dyDescent="0.25">
      <c r="A195" s="8"/>
      <c r="B195" s="1"/>
      <c r="C195" s="8"/>
      <c r="D195" s="1"/>
      <c r="E195" s="8"/>
      <c r="F195" s="1"/>
      <c r="G195" s="8"/>
      <c r="H195" s="1"/>
      <c r="I195" s="8"/>
      <c r="J195" s="1"/>
      <c r="K195" s="8"/>
      <c r="L195" s="1"/>
      <c r="M195" s="8"/>
      <c r="N195" s="1"/>
    </row>
    <row r="196" spans="1:14" x14ac:dyDescent="0.25">
      <c r="A196" s="8"/>
      <c r="B196" s="1"/>
      <c r="C196" s="8"/>
      <c r="D196" s="1"/>
      <c r="E196" s="8"/>
      <c r="F196" s="1"/>
      <c r="G196" s="8"/>
      <c r="H196" s="1"/>
      <c r="I196" s="8"/>
      <c r="J196" s="1"/>
      <c r="K196" s="8"/>
      <c r="L196" s="1"/>
      <c r="M196" s="8"/>
      <c r="N196" s="1"/>
    </row>
    <row r="197" spans="1:14" x14ac:dyDescent="0.25">
      <c r="A197" s="8"/>
      <c r="B197" s="1"/>
      <c r="C197" s="8"/>
      <c r="D197" s="1"/>
      <c r="E197" s="8"/>
      <c r="F197" s="1"/>
      <c r="G197" s="8"/>
      <c r="H197" s="1"/>
      <c r="I197" s="8"/>
      <c r="J197" s="1"/>
      <c r="K197" s="8"/>
      <c r="L197" s="1"/>
      <c r="M197" s="8"/>
      <c r="N197" s="1"/>
    </row>
    <row r="198" spans="1:14" x14ac:dyDescent="0.25">
      <c r="A198" s="8"/>
      <c r="B198" s="1"/>
      <c r="C198" s="8"/>
      <c r="D198" s="1"/>
      <c r="E198" s="8"/>
      <c r="F198" s="1"/>
      <c r="G198" s="8"/>
      <c r="H198" s="1"/>
      <c r="I198" s="8"/>
      <c r="J198" s="1"/>
      <c r="K198" s="8"/>
      <c r="L198" s="1"/>
      <c r="M198" s="8"/>
      <c r="N198" s="1"/>
    </row>
    <row r="199" spans="1:14" x14ac:dyDescent="0.25">
      <c r="A199" s="8"/>
      <c r="B199" s="1"/>
      <c r="C199" s="8"/>
      <c r="D199" s="1"/>
      <c r="E199" s="8"/>
      <c r="F199" s="1"/>
      <c r="G199" s="8"/>
      <c r="H199" s="1"/>
      <c r="I199" s="8"/>
      <c r="J199" s="1"/>
      <c r="K199" s="8"/>
      <c r="L199" s="1"/>
      <c r="M199" s="8"/>
      <c r="N199" s="1"/>
    </row>
    <row r="200" spans="1:14" x14ac:dyDescent="0.25">
      <c r="A200" s="8"/>
      <c r="B200" s="1"/>
      <c r="C200" s="8"/>
      <c r="D200" s="1"/>
      <c r="E200" s="8"/>
      <c r="F200" s="1"/>
      <c r="G200" s="8"/>
      <c r="H200" s="1"/>
      <c r="I200" s="8"/>
      <c r="J200" s="1"/>
      <c r="K200" s="8"/>
      <c r="L200" s="1"/>
      <c r="M200" s="8"/>
      <c r="N200" s="1"/>
    </row>
    <row r="201" spans="1:14" x14ac:dyDescent="0.25">
      <c r="A201" s="8"/>
      <c r="B201" s="1"/>
      <c r="C201" s="8"/>
      <c r="D201" s="1"/>
      <c r="E201" s="8"/>
      <c r="F201" s="1"/>
      <c r="G201" s="8"/>
      <c r="H201" s="1"/>
      <c r="I201" s="8"/>
      <c r="J201" s="1"/>
      <c r="K201" s="8"/>
      <c r="L201" s="1"/>
      <c r="M201" s="8"/>
      <c r="N201" s="1"/>
    </row>
    <row r="202" spans="1:14" x14ac:dyDescent="0.25">
      <c r="A202" s="8"/>
      <c r="B202" s="1"/>
      <c r="C202" s="8"/>
      <c r="D202" s="1"/>
      <c r="E202" s="8"/>
      <c r="F202" s="1"/>
      <c r="G202" s="8"/>
      <c r="H202" s="1"/>
      <c r="I202" s="8"/>
      <c r="J202" s="1"/>
      <c r="K202" s="8"/>
      <c r="L202" s="1"/>
      <c r="M202" s="8"/>
      <c r="N202" s="1"/>
    </row>
    <row r="203" spans="1:14" x14ac:dyDescent="0.25">
      <c r="A203" s="8"/>
      <c r="B203" s="1"/>
      <c r="C203" s="8"/>
      <c r="D203" s="1"/>
      <c r="E203" s="8"/>
      <c r="F203" s="1"/>
      <c r="G203" s="8"/>
      <c r="H203" s="1"/>
      <c r="I203" s="8"/>
      <c r="J203" s="1"/>
      <c r="K203" s="8"/>
      <c r="L203" s="1"/>
      <c r="M203" s="8"/>
      <c r="N203" s="1"/>
    </row>
    <row r="204" spans="1:14" x14ac:dyDescent="0.25">
      <c r="A204" s="8"/>
      <c r="B204" s="1"/>
      <c r="C204" s="8"/>
      <c r="D204" s="1"/>
      <c r="E204" s="8"/>
      <c r="F204" s="1"/>
      <c r="G204" s="8"/>
      <c r="H204" s="1"/>
      <c r="I204" s="8"/>
      <c r="J204" s="1"/>
      <c r="K204" s="8"/>
      <c r="L204" s="1"/>
      <c r="M204" s="8"/>
      <c r="N204" s="1"/>
    </row>
    <row r="205" spans="1:14" x14ac:dyDescent="0.25">
      <c r="A205" s="8"/>
      <c r="B205" s="1"/>
      <c r="C205" s="8"/>
      <c r="D205" s="1"/>
      <c r="E205" s="8"/>
      <c r="F205" s="1"/>
      <c r="G205" s="8"/>
      <c r="H205" s="1"/>
      <c r="I205" s="8"/>
      <c r="J205" s="1"/>
      <c r="K205" s="8"/>
      <c r="L205" s="1"/>
      <c r="M205" s="8"/>
      <c r="N205" s="1"/>
    </row>
    <row r="206" spans="1:14" x14ac:dyDescent="0.25">
      <c r="A206" s="8"/>
      <c r="B206" s="8"/>
      <c r="C206" s="8"/>
      <c r="D206" s="8"/>
      <c r="E206" s="8"/>
      <c r="F206" s="8"/>
      <c r="G206" s="8"/>
      <c r="H206" s="8"/>
      <c r="I206" s="8"/>
      <c r="J206" s="8"/>
      <c r="K206" s="8"/>
      <c r="L206" s="8"/>
      <c r="M206" s="8"/>
      <c r="N206" s="8"/>
    </row>
    <row r="247" spans="16:16" x14ac:dyDescent="0.25">
      <c r="P247" s="15"/>
    </row>
    <row r="250" spans="16:16" x14ac:dyDescent="0.25">
      <c r="P250" s="15"/>
    </row>
    <row r="251" spans="16:16" x14ac:dyDescent="0.25">
      <c r="P251" s="15"/>
    </row>
    <row r="253" spans="16:16" x14ac:dyDescent="0.25">
      <c r="P253" s="23"/>
    </row>
    <row r="254" spans="16:16" x14ac:dyDescent="0.25">
      <c r="P254" s="10"/>
    </row>
  </sheetData>
  <mergeCells count="75">
    <mergeCell ref="J130:J131"/>
    <mergeCell ref="K130:K131"/>
    <mergeCell ref="B144:K144"/>
    <mergeCell ref="B145:K145"/>
    <mergeCell ref="B146:K146"/>
    <mergeCell ref="K134:K135"/>
    <mergeCell ref="J134:J135"/>
    <mergeCell ref="J138:J139"/>
    <mergeCell ref="K138:K139"/>
    <mergeCell ref="J142:J143"/>
    <mergeCell ref="K142:K143"/>
    <mergeCell ref="B1:I1"/>
    <mergeCell ref="J126:J127"/>
    <mergeCell ref="K126:K127"/>
    <mergeCell ref="K118:K119"/>
    <mergeCell ref="K102:K103"/>
    <mergeCell ref="J114:J115"/>
    <mergeCell ref="K114:K115"/>
    <mergeCell ref="J106:J107"/>
    <mergeCell ref="K106:K107"/>
    <mergeCell ref="J118:J119"/>
    <mergeCell ref="J122:J123"/>
    <mergeCell ref="K122:K123"/>
    <mergeCell ref="J110:J111"/>
    <mergeCell ref="K110:K111"/>
    <mergeCell ref="J102:J103"/>
    <mergeCell ref="J98:J99"/>
    <mergeCell ref="K98:K99"/>
    <mergeCell ref="J74:J75"/>
    <mergeCell ref="K74:K75"/>
    <mergeCell ref="J78:J79"/>
    <mergeCell ref="K78:K79"/>
    <mergeCell ref="J82:J83"/>
    <mergeCell ref="K82:K83"/>
    <mergeCell ref="J86:J87"/>
    <mergeCell ref="K86:K87"/>
    <mergeCell ref="J90:J91"/>
    <mergeCell ref="K90:K91"/>
    <mergeCell ref="J94:J95"/>
    <mergeCell ref="K94:K95"/>
    <mergeCell ref="B3:H3"/>
    <mergeCell ref="J58:J59"/>
    <mergeCell ref="K58:K59"/>
    <mergeCell ref="K26:K27"/>
    <mergeCell ref="J26:J27"/>
    <mergeCell ref="J54:J55"/>
    <mergeCell ref="J30:J31"/>
    <mergeCell ref="K30:K31"/>
    <mergeCell ref="J46:J47"/>
    <mergeCell ref="K46:K47"/>
    <mergeCell ref="J34:J35"/>
    <mergeCell ref="K34:K35"/>
    <mergeCell ref="J6:J7"/>
    <mergeCell ref="K6:K7"/>
    <mergeCell ref="J10:J11"/>
    <mergeCell ref="K10:K11"/>
    <mergeCell ref="J70:J71"/>
    <mergeCell ref="K70:K71"/>
    <mergeCell ref="K42:K43"/>
    <mergeCell ref="J62:J63"/>
    <mergeCell ref="K62:K63"/>
    <mergeCell ref="J66:J67"/>
    <mergeCell ref="K66:K67"/>
    <mergeCell ref="K54:K55"/>
    <mergeCell ref="J42:J43"/>
    <mergeCell ref="J50:J51"/>
    <mergeCell ref="K50:K51"/>
    <mergeCell ref="J38:J39"/>
    <mergeCell ref="K38:K39"/>
    <mergeCell ref="J22:J23"/>
    <mergeCell ref="K22:K23"/>
    <mergeCell ref="J14:J15"/>
    <mergeCell ref="K14:K15"/>
    <mergeCell ref="J18:J19"/>
    <mergeCell ref="K18:K19"/>
  </mergeCells>
  <phoneticPr fontId="0" type="noConversion"/>
  <printOptions horizontalCentered="1"/>
  <pageMargins left="0.75" right="0.75" top="1" bottom="1" header="0.5" footer="0.5"/>
  <pageSetup scale="77" fitToHeight="2" orientation="portrait" horizontalDpi="300" verticalDpi="300" r:id="rId1"/>
  <headerFooter alignWithMargins="0"/>
  <rowBreaks count="2" manualBreakCount="2">
    <brk id="56" max="10" man="1"/>
    <brk id="103" max="1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2998C039DE1F84D9010D13C847C424B" ma:contentTypeVersion="11" ma:contentTypeDescription="Create a new document." ma:contentTypeScope="" ma:versionID="8cf8e1d00f2d04ae57f6e1530f1a2643">
  <xsd:schema xmlns:xsd="http://www.w3.org/2001/XMLSchema" xmlns:xs="http://www.w3.org/2001/XMLSchema" xmlns:p="http://schemas.microsoft.com/office/2006/metadata/properties" xmlns:ns2="4bf2a6de-3ea4-40cf-85a6-ac8f7ef6acda" xmlns:ns3="3e9a6adc-f9d6-4cd4-a014-5f897027a08c" targetNamespace="http://schemas.microsoft.com/office/2006/metadata/properties" ma:root="true" ma:fieldsID="a547d94439708b2bd545c18dd5981691" ns2:_="" ns3:_="">
    <xsd:import namespace="4bf2a6de-3ea4-40cf-85a6-ac8f7ef6acda"/>
    <xsd:import namespace="3e9a6adc-f9d6-4cd4-a014-5f897027a08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f2a6de-3ea4-40cf-85a6-ac8f7ef6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e9a6adc-f9d6-4cd4-a014-5f897027a08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640CC4-6BC6-41B4-905C-BFB1472A7141}">
  <ds:schemaRefs>
    <ds:schemaRef ds:uri="http://schemas.microsoft.com/office/2006/documentManagement/types"/>
    <ds:schemaRef ds:uri="http://purl.org/dc/elements/1.1/"/>
    <ds:schemaRef ds:uri="4bf2a6de-3ea4-40cf-85a6-ac8f7ef6acda"/>
    <ds:schemaRef ds:uri="http://schemas.openxmlformats.org/package/2006/metadata/core-properties"/>
    <ds:schemaRef ds:uri="http://schemas.microsoft.com/office/infopath/2007/PartnerControls"/>
    <ds:schemaRef ds:uri="3e9a6adc-f9d6-4cd4-a014-5f897027a08c"/>
    <ds:schemaRef ds:uri="http://www.w3.org/XML/1998/namespace"/>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87A3367F-5953-4F16-820F-02F1E6B286C9}">
  <ds:schemaRefs>
    <ds:schemaRef ds:uri="http://schemas.microsoft.com/sharepoint/v3/contenttype/forms"/>
  </ds:schemaRefs>
</ds:datastoreItem>
</file>

<file path=customXml/itemProps3.xml><?xml version="1.0" encoding="utf-8"?>
<ds:datastoreItem xmlns:ds="http://schemas.openxmlformats.org/officeDocument/2006/customXml" ds:itemID="{AD568C87-86CF-4D8C-85DD-C1389E9B4D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f2a6de-3ea4-40cf-85a6-ac8f7ef6acda"/>
    <ds:schemaRef ds:uri="3e9a6adc-f9d6-4cd4-a014-5f897027a0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1-6</vt:lpstr>
      <vt:lpstr>'1-6'!Print_Area</vt:lpstr>
      <vt:lpstr>'1-6'!Print_Titles</vt:lpstr>
    </vt:vector>
  </TitlesOfParts>
  <Company>AEI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C. Pope</dc:creator>
  <cp:lastModifiedBy>Jackson Gode</cp:lastModifiedBy>
  <cp:lastPrinted>2019-03-04T17:28:24Z</cp:lastPrinted>
  <dcterms:created xsi:type="dcterms:W3CDTF">1998-04-20T19:27:51Z</dcterms:created>
  <dcterms:modified xsi:type="dcterms:W3CDTF">2021-02-05T14:27:44Z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0x01010042998C039DE1F84D9010D13C847C424B</vt:lpwstr>
  </property>
</Properties>
</file>